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마라톤결과" sheetId="1" r:id="rId1"/>
    <sheet name="제주" sheetId="2" r:id="rId2"/>
  </sheets>
  <externalReferences>
    <externalReference r:id="rId3"/>
  </externalReferences>
  <definedNames>
    <definedName name="_xlnm.Print_Area" localSheetId="0">마라톤결과!$A$1:$H$53,마라톤결과!$J$1:$Q$53</definedName>
    <definedName name="_xlnm.Print_Area" localSheetId="1">제주!$A$1:$Q$30</definedName>
  </definedNames>
  <calcPr calcId="125725"/>
</workbook>
</file>

<file path=xl/calcChain.xml><?xml version="1.0" encoding="utf-8"?>
<calcChain xmlns="http://schemas.openxmlformats.org/spreadsheetml/2006/main">
  <c r="O23" i="2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2"/>
  <c r="K12"/>
  <c r="E12"/>
  <c r="B12"/>
  <c r="N11"/>
  <c r="K11"/>
  <c r="E11"/>
  <c r="B11"/>
  <c r="E10"/>
  <c r="B10"/>
  <c r="N9"/>
  <c r="K9"/>
  <c r="E9"/>
  <c r="B9"/>
  <c r="N8"/>
  <c r="K8"/>
  <c r="N7"/>
  <c r="K7"/>
  <c r="H53" i="1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Q28"/>
  <c r="P28"/>
  <c r="O28"/>
  <c r="L28"/>
  <c r="M28" s="1"/>
  <c r="K28"/>
  <c r="H28"/>
  <c r="G28"/>
  <c r="F28"/>
  <c r="D28"/>
  <c r="C28"/>
  <c r="B28"/>
  <c r="Q27"/>
  <c r="P27"/>
  <c r="O27"/>
  <c r="L27"/>
  <c r="M27" s="1"/>
  <c r="K27"/>
  <c r="H27"/>
  <c r="G27"/>
  <c r="F27"/>
  <c r="D27"/>
  <c r="C27"/>
  <c r="B27"/>
  <c r="Q26"/>
  <c r="P26"/>
  <c r="O26"/>
  <c r="L26"/>
  <c r="M26" s="1"/>
  <c r="K26"/>
  <c r="H26"/>
  <c r="G26"/>
  <c r="F26"/>
  <c r="D26"/>
  <c r="C26"/>
  <c r="B26"/>
  <c r="Q25"/>
  <c r="P25"/>
  <c r="O25"/>
  <c r="L25"/>
  <c r="M25" s="1"/>
  <c r="K25"/>
  <c r="H25"/>
  <c r="G25"/>
  <c r="F25"/>
  <c r="D25"/>
  <c r="C25"/>
  <c r="B25"/>
  <c r="Q24"/>
  <c r="P24"/>
  <c r="O24"/>
  <c r="L24"/>
  <c r="M24" s="1"/>
  <c r="K24"/>
  <c r="H24"/>
  <c r="G24"/>
  <c r="F24"/>
  <c r="D24"/>
  <c r="C24"/>
  <c r="B24"/>
  <c r="Q23"/>
  <c r="P23"/>
  <c r="O23"/>
  <c r="L23"/>
  <c r="M23" s="1"/>
  <c r="K23"/>
  <c r="H23"/>
  <c r="G23"/>
  <c r="F23"/>
  <c r="D23"/>
  <c r="C23"/>
  <c r="B23"/>
  <c r="Q22"/>
  <c r="P22"/>
  <c r="O22"/>
  <c r="L22"/>
  <c r="M22" s="1"/>
  <c r="K22"/>
  <c r="H22"/>
  <c r="G22"/>
  <c r="F22"/>
  <c r="D22"/>
  <c r="C22"/>
  <c r="B22"/>
  <c r="Q21"/>
  <c r="P21"/>
  <c r="O21"/>
  <c r="L21"/>
  <c r="M21" s="1"/>
  <c r="K21"/>
  <c r="H21"/>
  <c r="G21"/>
  <c r="F21"/>
  <c r="D21"/>
  <c r="C21"/>
  <c r="B21"/>
  <c r="Q20"/>
  <c r="P20"/>
  <c r="O20"/>
  <c r="L20"/>
  <c r="M20" s="1"/>
  <c r="K20"/>
  <c r="H20"/>
  <c r="G20"/>
  <c r="F20"/>
  <c r="D20"/>
  <c r="C20"/>
  <c r="B20"/>
  <c r="Q19"/>
  <c r="P19"/>
  <c r="O19"/>
  <c r="L19"/>
  <c r="M19" s="1"/>
  <c r="K19"/>
  <c r="H19"/>
  <c r="G19"/>
  <c r="F19"/>
  <c r="D19"/>
  <c r="C19"/>
  <c r="B19"/>
  <c r="Q18"/>
  <c r="P18"/>
  <c r="O18"/>
  <c r="L18"/>
  <c r="M18" s="1"/>
  <c r="K18"/>
  <c r="H18"/>
  <c r="G18"/>
  <c r="F18"/>
  <c r="D18"/>
  <c r="C18"/>
  <c r="B18"/>
  <c r="Q17"/>
  <c r="P17"/>
  <c r="O17"/>
  <c r="L17"/>
  <c r="M17" s="1"/>
  <c r="K17"/>
  <c r="H17"/>
  <c r="G17"/>
  <c r="F17"/>
  <c r="D17"/>
  <c r="C17"/>
  <c r="B17"/>
  <c r="Q16"/>
  <c r="P16"/>
  <c r="O16"/>
  <c r="L16"/>
  <c r="M16" s="1"/>
  <c r="K16"/>
  <c r="H16"/>
  <c r="G16"/>
  <c r="F16"/>
  <c r="D16"/>
  <c r="C16"/>
  <c r="B16"/>
  <c r="Q15"/>
  <c r="P15"/>
  <c r="O15"/>
  <c r="L15"/>
  <c r="M15" s="1"/>
  <c r="K15"/>
  <c r="H15"/>
  <c r="G15"/>
  <c r="F15"/>
  <c r="D15"/>
  <c r="C15"/>
  <c r="B15"/>
  <c r="Q14"/>
  <c r="P14"/>
  <c r="O14"/>
  <c r="L14"/>
  <c r="M14" s="1"/>
  <c r="K14"/>
  <c r="H14"/>
  <c r="G14"/>
  <c r="F14"/>
  <c r="D14"/>
  <c r="C14"/>
  <c r="B14"/>
  <c r="Q13"/>
  <c r="P13"/>
  <c r="O13"/>
  <c r="L13"/>
  <c r="M13" s="1"/>
  <c r="K13"/>
  <c r="H13"/>
  <c r="G13"/>
  <c r="F13"/>
  <c r="D13"/>
  <c r="C13"/>
  <c r="B13"/>
  <c r="Q12"/>
  <c r="P12"/>
  <c r="O12"/>
  <c r="L12"/>
  <c r="M12" s="1"/>
  <c r="K12"/>
  <c r="H12"/>
  <c r="G12"/>
  <c r="F12"/>
  <c r="D12"/>
  <c r="C12"/>
  <c r="B12"/>
  <c r="Q11"/>
  <c r="P11"/>
  <c r="O11"/>
  <c r="L11"/>
  <c r="M11" s="1"/>
  <c r="K11"/>
  <c r="H11"/>
  <c r="G11"/>
  <c r="F11"/>
  <c r="D11"/>
  <c r="C11"/>
  <c r="B11"/>
  <c r="Q10"/>
  <c r="P10"/>
  <c r="O10"/>
  <c r="L10"/>
  <c r="M10" s="1"/>
  <c r="K10"/>
  <c r="H10"/>
  <c r="G10"/>
  <c r="F10"/>
  <c r="D10"/>
  <c r="C10"/>
  <c r="B10"/>
  <c r="Q9"/>
  <c r="P9"/>
  <c r="O9"/>
  <c r="L9"/>
  <c r="M9" s="1"/>
  <c r="K9"/>
  <c r="H9"/>
  <c r="G9"/>
  <c r="F9"/>
  <c r="D9"/>
  <c r="C9"/>
  <c r="B9"/>
  <c r="Q8"/>
  <c r="P8"/>
  <c r="O8"/>
  <c r="L8"/>
  <c r="M8" s="1"/>
  <c r="K8"/>
  <c r="H8"/>
  <c r="G8"/>
  <c r="F8"/>
  <c r="D8"/>
  <c r="C8"/>
  <c r="B8"/>
  <c r="Q7"/>
  <c r="P7"/>
  <c r="O7"/>
  <c r="L7"/>
  <c r="M7" s="1"/>
  <c r="K7"/>
  <c r="H7"/>
  <c r="G7"/>
  <c r="F7"/>
  <c r="D7"/>
  <c r="C7"/>
  <c r="B7"/>
  <c r="Q6"/>
  <c r="P6"/>
  <c r="O6"/>
  <c r="L6"/>
  <c r="M6" s="1"/>
  <c r="K6"/>
  <c r="H6"/>
  <c r="G6"/>
  <c r="F6"/>
  <c r="D6"/>
  <c r="C6"/>
  <c r="B6"/>
  <c r="P5"/>
  <c r="O5"/>
  <c r="L5"/>
  <c r="E8" i="2" s="1"/>
  <c r="K5" i="1"/>
  <c r="B8" i="2" s="1"/>
  <c r="H5" i="1"/>
  <c r="G5"/>
  <c r="F5"/>
  <c r="D5"/>
  <c r="C5"/>
  <c r="B5"/>
  <c r="P4"/>
  <c r="Q5" s="1"/>
  <c r="O4"/>
  <c r="L4"/>
  <c r="E7" i="2" s="1"/>
  <c r="K4" i="1"/>
  <c r="B7" i="2" s="1"/>
  <c r="H4" i="1"/>
  <c r="G4"/>
  <c r="F4"/>
  <c r="D4"/>
  <c r="C4"/>
  <c r="B4"/>
  <c r="M5" l="1"/>
</calcChain>
</file>

<file path=xl/sharedStrings.xml><?xml version="1.0" encoding="utf-8"?>
<sst xmlns="http://schemas.openxmlformats.org/spreadsheetml/2006/main" count="73" uniqueCount="41">
  <si>
    <t>마라톤 개인 기록표</t>
    <phoneticPr fontId="3" type="noConversion"/>
  </si>
  <si>
    <t>단  체  전</t>
    <phoneticPr fontId="3" type="noConversion"/>
  </si>
  <si>
    <t>남자</t>
    <phoneticPr fontId="3" type="noConversion"/>
  </si>
  <si>
    <t>여자</t>
    <phoneticPr fontId="3" type="noConversion"/>
  </si>
  <si>
    <t>순위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</si>
  <si>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</si>
  <si>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</si>
  <si>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</si>
  <si>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>순</t>
    <phoneticPr fontId="3" type="noConversion"/>
  </si>
  <si>
    <t>기록차</t>
    <phoneticPr fontId="3" type="noConversion"/>
  </si>
  <si>
    <t>2016 전국로드레이스 기록표</t>
    <phoneticPr fontId="3" type="noConversion"/>
  </si>
  <si>
    <t>심 판 장 : 이 상 동 (인)</t>
    <phoneticPr fontId="3" type="noConversion"/>
  </si>
  <si>
    <t>▣ 남자부 단체</t>
    <phoneticPr fontId="3" type="noConversion"/>
  </si>
  <si>
    <t>▣ 여자부 단체</t>
    <phoneticPr fontId="3" type="noConversion"/>
  </si>
  <si>
    <t>등위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</si>
  <si>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</si>
  <si>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</si>
  <si>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</si>
  <si>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남자부 개인</t>
    <phoneticPr fontId="3" type="noConversion"/>
  </si>
  <si>
    <t>▣ 여자부 개인</t>
    <phoneticPr fontId="3" type="noConversion"/>
  </si>
  <si>
    <t>등위</t>
    <phoneticPr fontId="3" type="noConversion"/>
  </si>
  <si>
    <t>성  명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</si>
  <si>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</si>
  <si>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</si>
  <si>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</si>
  <si>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지도자상(남자)</t>
    <phoneticPr fontId="3" type="noConversion"/>
  </si>
  <si>
    <t>▣ 지도자상(여자)</t>
    <phoneticPr fontId="3" type="noConversion"/>
  </si>
  <si>
    <t>성    명</t>
    <phoneticPr fontId="3" type="noConversion"/>
  </si>
  <si>
    <t>김 재 룡</t>
    <phoneticPr fontId="3" type="noConversion"/>
  </si>
  <si>
    <t>한국전력공사</t>
    <phoneticPr fontId="3" type="noConversion"/>
  </si>
  <si>
    <t>배 재 봉</t>
    <phoneticPr fontId="3" type="noConversion"/>
  </si>
  <si>
    <t>경기도청</t>
    <phoneticPr fontId="3" type="noConversion"/>
  </si>
  <si>
    <t>김이용</t>
    <phoneticPr fontId="3" type="noConversion"/>
  </si>
  <si>
    <t>대우자동차판매</t>
    <phoneticPr fontId="3" type="noConversion"/>
  </si>
  <si>
    <t>박주영</t>
    <phoneticPr fontId="3" type="noConversion"/>
  </si>
  <si>
    <t>이두행</t>
    <phoneticPr fontId="3" type="noConversion"/>
  </si>
  <si>
    <t>해남군청</t>
    <phoneticPr fontId="3" type="noConversion"/>
  </si>
  <si>
    <t>이헌강</t>
    <phoneticPr fontId="3" type="noConversion"/>
  </si>
  <si>
    <t>김상훈</t>
    <phoneticPr fontId="3" type="noConversion"/>
  </si>
  <si>
    <t>황규환</t>
    <phoneticPr fontId="3" type="noConversion"/>
  </si>
  <si>
    <t>국민체육
진흥공단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</si>
</sst>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24"/>
      <name val="돋움"/>
      <family val="3"/>
      <charset val="129"/>
    </font>
    <font>
      <sz val="8"/>
      <name val="돋움"/>
      <family val="3"/>
      <charset val="129"/>
    </font>
    <font>
      <sz val="11"/>
      <color indexed="10"/>
      <name val="돋움"/>
      <family val="3"/>
      <charset val="129"/>
    </font>
    <font>
      <u/>
      <sz val="18"/>
      <name val="굴림체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  <protection hidden="1"/>
    </xf>
    <xf numFmtId="177" fontId="1" fillId="5" borderId="1" xfId="0" applyNumberFormat="1" applyFont="1" applyFill="1" applyBorder="1" applyAlignment="1" applyProtection="1">
      <alignment horizontal="center" vertical="center"/>
      <protection hidden="1"/>
    </xf>
    <xf numFmtId="176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 applyProtection="1">
      <alignment horizontal="center" vertical="center"/>
      <protection hidden="1"/>
    </xf>
    <xf numFmtId="177" fontId="1" fillId="5" borderId="12" xfId="0" applyNumberFormat="1" applyFont="1" applyFill="1" applyBorder="1" applyAlignment="1" applyProtection="1">
      <alignment horizontal="center" vertical="center"/>
      <protection hidden="1"/>
    </xf>
    <xf numFmtId="177" fontId="4" fillId="5" borderId="14" xfId="0" applyNumberFormat="1" applyFont="1" applyFill="1" applyBorder="1" applyAlignment="1" applyProtection="1">
      <alignment horizontal="center" vertical="center"/>
      <protection hidden="1"/>
    </xf>
    <xf numFmtId="177" fontId="4" fillId="5" borderId="15" xfId="0" applyNumberFormat="1" applyFont="1" applyFill="1" applyBorder="1" applyAlignment="1" applyProtection="1">
      <alignment horizontal="center" vertical="center"/>
      <protection hidden="1"/>
    </xf>
    <xf numFmtId="177" fontId="4" fillId="5" borderId="13" xfId="0" applyNumberFormat="1" applyFont="1" applyFill="1" applyBorder="1" applyAlignment="1" applyProtection="1">
      <alignment horizontal="center" vertical="center"/>
      <protection hidden="1"/>
    </xf>
    <xf numFmtId="177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>
      <alignment horizontal="center" vertical="center"/>
    </xf>
    <xf numFmtId="176" fontId="1" fillId="5" borderId="18" xfId="0" applyNumberFormat="1" applyFont="1" applyFill="1" applyBorder="1" applyAlignment="1" applyProtection="1">
      <alignment horizontal="center" vertical="center"/>
      <protection hidden="1"/>
    </xf>
    <xf numFmtId="177" fontId="1" fillId="5" borderId="19" xfId="0" applyNumberFormat="1" applyFont="1" applyFill="1" applyBorder="1" applyAlignment="1" applyProtection="1">
      <alignment horizontal="center" vertical="center"/>
      <protection hidden="1"/>
    </xf>
    <xf numFmtId="177" fontId="4" fillId="5" borderId="20" xfId="0" applyNumberFormat="1" applyFont="1" applyFill="1" applyBorder="1" applyAlignment="1" applyProtection="1">
      <alignment horizontal="center" vertical="center"/>
      <protection hidden="1"/>
    </xf>
    <xf numFmtId="0" fontId="1" fillId="6" borderId="21" xfId="0" applyFont="1" applyFill="1" applyBorder="1" applyAlignment="1">
      <alignment horizontal="center" vertical="center"/>
    </xf>
    <xf numFmtId="177" fontId="4" fillId="5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8" fillId="0" borderId="38" xfId="1" applyNumberFormat="1" applyFont="1" applyBorder="1" applyAlignment="1">
      <alignment horizontal="center" vertical="center"/>
    </xf>
    <xf numFmtId="0" fontId="10" fillId="0" borderId="39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8" fillId="0" borderId="23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36" xfId="1" applyNumberFormat="1" applyFont="1" applyBorder="1" applyAlignment="1">
      <alignment horizontal="center" vertical="center"/>
    </xf>
    <xf numFmtId="0" fontId="10" fillId="0" borderId="37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44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 wrapText="1"/>
    </xf>
    <xf numFmtId="0" fontId="10" fillId="0" borderId="44" xfId="1" applyNumberFormat="1" applyFont="1" applyBorder="1" applyAlignment="1">
      <alignment horizontal="center" vertical="center"/>
    </xf>
    <xf numFmtId="21" fontId="10" fillId="0" borderId="43" xfId="1" applyNumberFormat="1" applyFont="1" applyBorder="1" applyAlignment="1">
      <alignment horizontal="center" vertical="center"/>
    </xf>
    <xf numFmtId="21" fontId="10" fillId="0" borderId="44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8" fillId="0" borderId="31" xfId="1" applyNumberFormat="1" applyFont="1" applyBorder="1" applyAlignment="1">
      <alignment horizontal="center" vertical="center"/>
    </xf>
    <xf numFmtId="0" fontId="10" fillId="0" borderId="29" xfId="1" applyNumberFormat="1" applyFont="1" applyBorder="1" applyAlignment="1">
      <alignment horizontal="center" vertical="center"/>
    </xf>
    <xf numFmtId="0" fontId="10" fillId="0" borderId="31" xfId="1" applyNumberFormat="1" applyFont="1" applyBorder="1" applyAlignment="1">
      <alignment horizontal="center" vertical="center"/>
    </xf>
    <xf numFmtId="21" fontId="10" fillId="0" borderId="29" xfId="1" applyNumberFormat="1" applyFont="1" applyBorder="1" applyAlignment="1">
      <alignment horizontal="center" vertical="center"/>
    </xf>
    <xf numFmtId="21" fontId="10" fillId="0" borderId="31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8" fillId="0" borderId="35" xfId="1" applyNumberFormat="1" applyFont="1" applyBorder="1" applyAlignment="1">
      <alignment horizontal="center" vertical="center"/>
    </xf>
    <xf numFmtId="0" fontId="10" fillId="0" borderId="33" xfId="1" applyNumberFormat="1" applyFont="1" applyBorder="1" applyAlignment="1">
      <alignment horizontal="center" vertical="center"/>
    </xf>
    <xf numFmtId="0" fontId="10" fillId="0" borderId="35" xfId="1" applyNumberFormat="1" applyFont="1" applyBorder="1" applyAlignment="1">
      <alignment horizontal="center" vertical="center"/>
    </xf>
    <xf numFmtId="21" fontId="10" fillId="0" borderId="33" xfId="1" applyNumberFormat="1" applyFont="1" applyBorder="1" applyAlignment="1">
      <alignment horizontal="center" vertical="center"/>
    </xf>
    <xf numFmtId="21" fontId="10" fillId="0" borderId="35" xfId="1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/>
    </xf>
    <xf numFmtId="0" fontId="8" fillId="0" borderId="48" xfId="1" applyNumberFormat="1" applyFont="1" applyBorder="1" applyAlignment="1">
      <alignment horizontal="center" vertical="center"/>
    </xf>
    <xf numFmtId="0" fontId="8" fillId="0" borderId="49" xfId="1" applyNumberFormat="1" applyFont="1" applyBorder="1" applyAlignment="1">
      <alignment horizontal="center" vertical="center"/>
    </xf>
    <xf numFmtId="0" fontId="8" fillId="0" borderId="50" xfId="1" applyNumberFormat="1" applyFont="1" applyBorder="1" applyAlignment="1">
      <alignment horizontal="center" vertical="center"/>
    </xf>
    <xf numFmtId="0" fontId="8" fillId="0" borderId="51" xfId="1" applyNumberFormat="1" applyFont="1" applyBorder="1" applyAlignment="1">
      <alignment horizontal="center" vertical="center"/>
    </xf>
    <xf numFmtId="0" fontId="8" fillId="0" borderId="40" xfId="1" applyNumberFormat="1" applyFont="1" applyBorder="1" applyAlignment="1">
      <alignment horizontal="center" vertical="center"/>
    </xf>
    <xf numFmtId="21" fontId="9" fillId="0" borderId="40" xfId="1" applyNumberFormat="1" applyFont="1" applyBorder="1" applyAlignment="1">
      <alignment horizontal="center" vertical="center"/>
    </xf>
    <xf numFmtId="0" fontId="8" fillId="0" borderId="30" xfId="1" applyNumberFormat="1" applyFont="1" applyBorder="1" applyAlignment="1">
      <alignment horizontal="center" vertical="center"/>
    </xf>
    <xf numFmtId="21" fontId="9" fillId="0" borderId="29" xfId="1" applyNumberFormat="1" applyFont="1" applyBorder="1" applyAlignment="1">
      <alignment horizontal="center" vertical="center"/>
    </xf>
    <xf numFmtId="21" fontId="9" fillId="0" borderId="30" xfId="1" applyNumberFormat="1" applyFont="1" applyBorder="1" applyAlignment="1">
      <alignment horizontal="center" vertical="center"/>
    </xf>
    <xf numFmtId="21" fontId="9" fillId="0" borderId="3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34" xfId="1" applyNumberFormat="1" applyFont="1" applyBorder="1" applyAlignment="1">
      <alignment horizontal="center" vertical="center"/>
    </xf>
    <xf numFmtId="21" fontId="9" fillId="0" borderId="33" xfId="1" applyNumberFormat="1" applyFont="1" applyBorder="1" applyAlignment="1">
      <alignment horizontal="center" vertical="center"/>
    </xf>
    <xf numFmtId="21" fontId="9" fillId="0" borderId="34" xfId="1" applyNumberFormat="1" applyFont="1" applyBorder="1" applyAlignment="1">
      <alignment horizontal="center" vertical="center"/>
    </xf>
    <xf numFmtId="21" fontId="9" fillId="0" borderId="35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228;&#51452;&#45824;&#54924;/2016&#45380;(&#47196;&#46300;+&#53356;&#47196;&#49828;&#52968;&#53944;&#47532;)/&#47196;&#46300;&#47112;&#51060;&#49828;/&#44592;&#47197;/&#47196;&#46300;&#51068;&#48152;&#48512;_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마라톤결과"/>
      <sheetName val="상장발급"/>
      <sheetName val="발급대장"/>
      <sheetName val="제주"/>
    </sheetNames>
    <sheetDataSet>
      <sheetData sheetId="0">
        <row r="5">
          <cell r="A5">
            <v>1</v>
          </cell>
          <cell r="B5" t="str">
            <v/>
          </cell>
          <cell r="C5">
            <v>1</v>
          </cell>
          <cell r="D5">
            <v>108</v>
          </cell>
          <cell r="E5" t="str">
            <v/>
          </cell>
          <cell r="F5" t="str">
            <v>심종섭</v>
          </cell>
          <cell r="G5">
            <v>2.1180555555555553E-2</v>
          </cell>
          <cell r="H5" t="str">
            <v/>
          </cell>
          <cell r="I5">
            <v>2.1180555555555553E-2</v>
          </cell>
          <cell r="J5" t="str">
            <v>남</v>
          </cell>
          <cell r="K5" t="str">
            <v>한국전력공사</v>
          </cell>
          <cell r="L5" t="str">
            <v>한국전력공사</v>
          </cell>
          <cell r="Z5">
            <v>8</v>
          </cell>
          <cell r="AA5" t="e">
            <v>#VALUE!</v>
          </cell>
          <cell r="AB5" t="str">
            <v>코오롱</v>
          </cell>
          <cell r="AC5">
            <v>0.19825231481481481</v>
          </cell>
          <cell r="AD5" t="str">
            <v>8</v>
          </cell>
          <cell r="AE5">
            <v>1</v>
          </cell>
          <cell r="AF5" t="str">
            <v>광주광역시청</v>
          </cell>
          <cell r="AG5" t="str">
            <v/>
          </cell>
          <cell r="AH5" t="str">
            <v/>
          </cell>
          <cell r="AI5">
            <v>0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101</v>
          </cell>
          <cell r="E6" t="str">
            <v/>
          </cell>
          <cell r="F6" t="str">
            <v>김학수 </v>
          </cell>
          <cell r="G6">
            <v>2.1284722222222222E-2</v>
          </cell>
          <cell r="H6" t="str">
            <v/>
          </cell>
          <cell r="I6">
            <v>2.1284722222222222E-2</v>
          </cell>
          <cell r="J6" t="str">
            <v>남</v>
          </cell>
          <cell r="K6" t="str">
            <v>코오롱</v>
          </cell>
          <cell r="L6" t="str">
            <v>코오롱</v>
          </cell>
          <cell r="Z6" t="e">
            <v>#VALUE!</v>
          </cell>
          <cell r="AA6">
            <v>1</v>
          </cell>
          <cell r="AB6" t="str">
            <v>서울시청</v>
          </cell>
          <cell r="AC6" t="str">
            <v/>
          </cell>
          <cell r="AD6" t="str">
            <v/>
          </cell>
          <cell r="AE6">
            <v>0</v>
          </cell>
          <cell r="AF6" t="str">
            <v>경기도청</v>
          </cell>
          <cell r="AG6">
            <v>7.7430555555555558E-2</v>
          </cell>
          <cell r="AH6" t="str">
            <v>1</v>
          </cell>
          <cell r="AI6">
            <v>3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118</v>
          </cell>
          <cell r="E7" t="str">
            <v/>
          </cell>
          <cell r="F7" t="str">
            <v>권영솔</v>
          </cell>
          <cell r="G7">
            <v>2.1377314814814818E-2</v>
          </cell>
          <cell r="H7" t="str">
            <v/>
          </cell>
          <cell r="I7">
            <v>2.1377314814814818E-2</v>
          </cell>
          <cell r="J7" t="str">
            <v>남</v>
          </cell>
          <cell r="K7" t="str">
            <v>구미시청</v>
          </cell>
          <cell r="L7" t="str">
            <v>구미시청</v>
          </cell>
          <cell r="Z7">
            <v>2</v>
          </cell>
          <cell r="AA7">
            <v>3</v>
          </cell>
          <cell r="AB7" t="str">
            <v>청주시청</v>
          </cell>
          <cell r="AC7">
            <v>6.6608796296296291E-2</v>
          </cell>
          <cell r="AD7" t="str">
            <v>2</v>
          </cell>
          <cell r="AE7">
            <v>3</v>
          </cell>
          <cell r="AF7" t="str">
            <v>부천시청</v>
          </cell>
          <cell r="AG7">
            <v>8.0173611111111098E-2</v>
          </cell>
          <cell r="AH7" t="str">
            <v>3</v>
          </cell>
          <cell r="AI7">
            <v>3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127</v>
          </cell>
          <cell r="E8" t="str">
            <v/>
          </cell>
          <cell r="F8" t="str">
            <v>배성민</v>
          </cell>
          <cell r="G8">
            <v>2.1412037037037035E-2</v>
          </cell>
          <cell r="H8" t="str">
            <v/>
          </cell>
          <cell r="I8">
            <v>2.1412037037037035E-2</v>
          </cell>
          <cell r="J8" t="str">
            <v>남</v>
          </cell>
          <cell r="K8" t="str">
            <v>남양주시청</v>
          </cell>
          <cell r="L8" t="str">
            <v>남양주시청</v>
          </cell>
          <cell r="Z8">
            <v>1</v>
          </cell>
          <cell r="AA8" t="e">
            <v>#VALUE!</v>
          </cell>
          <cell r="AB8" t="str">
            <v>한국전력공사</v>
          </cell>
          <cell r="AC8">
            <v>6.4606481481481473E-2</v>
          </cell>
          <cell r="AD8" t="str">
            <v>1</v>
          </cell>
          <cell r="AE8">
            <v>3</v>
          </cell>
          <cell r="AF8" t="str">
            <v>경주시청</v>
          </cell>
          <cell r="AG8" t="str">
            <v/>
          </cell>
          <cell r="AH8" t="str">
            <v/>
          </cell>
          <cell r="AI8">
            <v>0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114</v>
          </cell>
          <cell r="E9" t="str">
            <v/>
          </cell>
          <cell r="F9" t="str">
            <v>최병수</v>
          </cell>
          <cell r="G9">
            <v>2.1539351851851851E-2</v>
          </cell>
          <cell r="H9" t="str">
            <v/>
          </cell>
          <cell r="I9">
            <v>2.1539351851851851E-2</v>
          </cell>
          <cell r="J9" t="str">
            <v>남</v>
          </cell>
          <cell r="K9" t="str">
            <v>청주시청</v>
          </cell>
          <cell r="L9" t="str">
            <v>청주시청</v>
          </cell>
          <cell r="Z9">
            <v>6</v>
          </cell>
          <cell r="AA9">
            <v>4</v>
          </cell>
          <cell r="AB9" t="str">
            <v>삼성전자</v>
          </cell>
          <cell r="AC9">
            <v>7.5856481481481483E-2</v>
          </cell>
          <cell r="AD9" t="str">
            <v>6</v>
          </cell>
          <cell r="AE9">
            <v>3</v>
          </cell>
          <cell r="AF9" t="str">
            <v>청주시청(여)</v>
          </cell>
          <cell r="AG9">
            <v>0.2507638888888889</v>
          </cell>
          <cell r="AH9" t="str">
            <v>4</v>
          </cell>
          <cell r="AI9">
            <v>1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106</v>
          </cell>
          <cell r="E10" t="str">
            <v/>
          </cell>
          <cell r="F10" t="str">
            <v>김재훈</v>
          </cell>
          <cell r="G10">
            <v>2.1574074074074075E-2</v>
          </cell>
          <cell r="H10" t="str">
            <v/>
          </cell>
          <cell r="I10">
            <v>2.1574074074074075E-2</v>
          </cell>
          <cell r="J10" t="str">
            <v>남</v>
          </cell>
          <cell r="K10" t="str">
            <v>한국전력공사</v>
          </cell>
          <cell r="L10" t="str">
            <v>한국전력공사</v>
          </cell>
          <cell r="Z10">
            <v>4</v>
          </cell>
          <cell r="AA10" t="e">
            <v>#VALUE!</v>
          </cell>
          <cell r="AB10" t="str">
            <v>포항시청</v>
          </cell>
          <cell r="AC10">
            <v>7.0381944444444441E-2</v>
          </cell>
          <cell r="AD10" t="str">
            <v>4</v>
          </cell>
          <cell r="AE10">
            <v>3</v>
          </cell>
          <cell r="AF10" t="str">
            <v>삼성전자(여)</v>
          </cell>
          <cell r="AG10" t="str">
            <v/>
          </cell>
          <cell r="AH10" t="str">
            <v/>
          </cell>
          <cell r="AI10">
            <v>0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105</v>
          </cell>
          <cell r="E11" t="str">
            <v/>
          </cell>
          <cell r="F11" t="str">
            <v>정진혁</v>
          </cell>
          <cell r="G11">
            <v>2.1851851851851848E-2</v>
          </cell>
          <cell r="H11" t="str">
            <v/>
          </cell>
          <cell r="I11">
            <v>2.1851851851851848E-2</v>
          </cell>
          <cell r="J11" t="str">
            <v>남</v>
          </cell>
          <cell r="K11" t="str">
            <v>한국전력공사</v>
          </cell>
          <cell r="L11" t="str">
            <v>한국전력공사</v>
          </cell>
          <cell r="Z11" t="e">
            <v>#VALUE!</v>
          </cell>
          <cell r="AA11" t="e">
            <v>#VALUE!</v>
          </cell>
          <cell r="AB11" t="str">
            <v>서귀포시청</v>
          </cell>
          <cell r="AC11" t="str">
            <v/>
          </cell>
          <cell r="AD11" t="str">
            <v/>
          </cell>
          <cell r="AE11">
            <v>0</v>
          </cell>
          <cell r="AF11" t="str">
            <v>포항시청(여)</v>
          </cell>
          <cell r="AG11" t="str">
            <v/>
          </cell>
          <cell r="AH11" t="str">
            <v/>
          </cell>
          <cell r="AI11">
            <v>0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109</v>
          </cell>
          <cell r="E12" t="str">
            <v/>
          </cell>
          <cell r="F12" t="str">
            <v>이강철</v>
          </cell>
          <cell r="G12">
            <v>2.1875000000000002E-2</v>
          </cell>
          <cell r="H12" t="str">
            <v>삭제</v>
          </cell>
          <cell r="I12" t="str">
            <v/>
          </cell>
          <cell r="J12" t="str">
            <v>남</v>
          </cell>
          <cell r="K12" t="str">
            <v>한국전력공사</v>
          </cell>
          <cell r="L12" t="str">
            <v>삭제됨</v>
          </cell>
          <cell r="Z12">
            <v>7</v>
          </cell>
          <cell r="AA12" t="e">
            <v>#VALUE!</v>
          </cell>
          <cell r="AB12" t="str">
            <v>영주시청</v>
          </cell>
          <cell r="AC12">
            <v>0.13564814814814816</v>
          </cell>
          <cell r="AD12" t="str">
            <v>7</v>
          </cell>
          <cell r="AE12">
            <v>2</v>
          </cell>
          <cell r="AF12" t="str">
            <v>서귀포시청(여)</v>
          </cell>
          <cell r="AG12" t="str">
            <v/>
          </cell>
          <cell r="AH12" t="str">
            <v/>
          </cell>
          <cell r="AI12">
            <v>0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104</v>
          </cell>
          <cell r="E13" t="str">
            <v/>
          </cell>
          <cell r="F13" t="str">
            <v xml:space="preserve">  박주영  </v>
          </cell>
          <cell r="G13">
            <v>2.2002314814814818E-2</v>
          </cell>
          <cell r="H13" t="str">
            <v>삭제</v>
          </cell>
          <cell r="I13" t="str">
            <v/>
          </cell>
          <cell r="J13" t="str">
            <v>남</v>
          </cell>
          <cell r="K13" t="str">
            <v>한국전력공사</v>
          </cell>
          <cell r="L13" t="str">
            <v>삭제됨</v>
          </cell>
          <cell r="Z13">
            <v>3</v>
          </cell>
          <cell r="AA13">
            <v>2</v>
          </cell>
          <cell r="AB13" t="str">
            <v>구미시청</v>
          </cell>
          <cell r="AC13">
            <v>6.6701388888888893E-2</v>
          </cell>
          <cell r="AD13" t="str">
            <v>3</v>
          </cell>
          <cell r="AE13">
            <v>3</v>
          </cell>
          <cell r="AF13" t="str">
            <v>SH공사</v>
          </cell>
          <cell r="AG13">
            <v>8.0127314814814818E-2</v>
          </cell>
          <cell r="AH13" t="str">
            <v>2</v>
          </cell>
          <cell r="AI13">
            <v>3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124</v>
          </cell>
          <cell r="E14" t="str">
            <v/>
          </cell>
          <cell r="F14" t="str">
            <v>조원준</v>
          </cell>
          <cell r="G14">
            <v>2.2187499999999999E-2</v>
          </cell>
          <cell r="H14" t="str">
            <v/>
          </cell>
          <cell r="I14">
            <v>2.2187499999999999E-2</v>
          </cell>
          <cell r="J14" t="str">
            <v>남</v>
          </cell>
          <cell r="K14" t="str">
            <v>포항시청</v>
          </cell>
          <cell r="L14" t="str">
            <v>포항시청</v>
          </cell>
          <cell r="Z14">
            <v>5</v>
          </cell>
          <cell r="AA14" t="e">
            <v>#VALUE!</v>
          </cell>
          <cell r="AB14" t="str">
            <v>남양주시청</v>
          </cell>
          <cell r="AC14">
            <v>7.1006944444444442E-2</v>
          </cell>
          <cell r="AD14" t="str">
            <v>5</v>
          </cell>
          <cell r="AE14">
            <v>3</v>
          </cell>
          <cell r="AF14" t="str">
            <v>영주시청(여)</v>
          </cell>
          <cell r="AG14" t="str">
            <v/>
          </cell>
          <cell r="AH14" t="str">
            <v/>
          </cell>
          <cell r="AI14">
            <v>0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107</v>
          </cell>
          <cell r="E15" t="str">
            <v/>
          </cell>
          <cell r="F15" t="str">
            <v>소유준</v>
          </cell>
          <cell r="G15">
            <v>2.2280092592592591E-2</v>
          </cell>
          <cell r="H15" t="str">
            <v>삭제</v>
          </cell>
          <cell r="I15" t="str">
            <v/>
          </cell>
          <cell r="J15" t="str">
            <v>남</v>
          </cell>
          <cell r="K15" t="str">
            <v>한국전력공사</v>
          </cell>
          <cell r="L15" t="str">
            <v>삭제됨</v>
          </cell>
          <cell r="Z15">
            <v>9</v>
          </cell>
          <cell r="AA15" t="e">
            <v>#VALUE!</v>
          </cell>
          <cell r="AB15" t="str">
            <v>제주시청</v>
          </cell>
          <cell r="AC15">
            <v>0.20056712962962964</v>
          </cell>
          <cell r="AD15" t="str">
            <v>9</v>
          </cell>
          <cell r="AE15">
            <v>1</v>
          </cell>
          <cell r="AF15" t="str">
            <v>구미시청(여)</v>
          </cell>
          <cell r="AG15" t="str">
            <v/>
          </cell>
          <cell r="AH15" t="str">
            <v/>
          </cell>
          <cell r="AI15">
            <v>0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113</v>
          </cell>
          <cell r="E16" t="str">
            <v/>
          </cell>
          <cell r="F16" t="str">
            <v>유창학</v>
          </cell>
          <cell r="G16">
            <v>2.2291666666666668E-2</v>
          </cell>
          <cell r="H16" t="str">
            <v/>
          </cell>
          <cell r="I16">
            <v>2.2291666666666668E-2</v>
          </cell>
          <cell r="J16" t="str">
            <v>남</v>
          </cell>
          <cell r="K16" t="str">
            <v>청주시청</v>
          </cell>
          <cell r="L16" t="str">
            <v>청주시청</v>
          </cell>
          <cell r="Z16" t="e">
            <v>#VALUE!</v>
          </cell>
          <cell r="AA16" t="e">
            <v>#VALUE!</v>
          </cell>
          <cell r="AC16" t="str">
            <v/>
          </cell>
          <cell r="AD16" t="str">
            <v/>
          </cell>
          <cell r="AE16">
            <v>0</v>
          </cell>
          <cell r="AF16" t="str">
            <v>K-Water</v>
          </cell>
          <cell r="AG16" t="str">
            <v/>
          </cell>
          <cell r="AH16" t="str">
            <v/>
          </cell>
          <cell r="AI16">
            <v>0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119</v>
          </cell>
          <cell r="E17" t="str">
            <v/>
          </cell>
          <cell r="F17" t="str">
            <v>육근태</v>
          </cell>
          <cell r="G17">
            <v>2.2442129629629631E-2</v>
          </cell>
          <cell r="H17" t="str">
            <v/>
          </cell>
          <cell r="I17">
            <v>2.2442129629629631E-2</v>
          </cell>
          <cell r="J17" t="str">
            <v>남</v>
          </cell>
          <cell r="K17" t="str">
            <v>구미시청</v>
          </cell>
          <cell r="L17" t="str">
            <v>구미시청</v>
          </cell>
          <cell r="Z17" t="e">
            <v>#VALUE!</v>
          </cell>
          <cell r="AA17" t="e">
            <v>#VALUE!</v>
          </cell>
          <cell r="AC17" t="str">
            <v/>
          </cell>
          <cell r="AD17" t="str">
            <v/>
          </cell>
          <cell r="AE17">
            <v>0</v>
          </cell>
          <cell r="AF17" t="str">
            <v>경주시청</v>
          </cell>
          <cell r="AG17" t="str">
            <v/>
          </cell>
          <cell r="AH17" t="str">
            <v/>
          </cell>
          <cell r="AI17">
            <v>0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141</v>
          </cell>
          <cell r="E18" t="str">
            <v/>
          </cell>
          <cell r="F18" t="str">
            <v>김재일</v>
          </cell>
          <cell r="G18">
            <v>2.2592592592592591E-2</v>
          </cell>
          <cell r="H18" t="str">
            <v/>
          </cell>
          <cell r="I18">
            <v>2.2592592592592591E-2</v>
          </cell>
          <cell r="J18" t="str">
            <v>남</v>
          </cell>
          <cell r="K18" t="str">
            <v>영주시청</v>
          </cell>
          <cell r="L18" t="str">
            <v>영주시청</v>
          </cell>
          <cell r="Z18" t="e">
            <v>#VALUE!</v>
          </cell>
          <cell r="AA18" t="e">
            <v>#VALUE!</v>
          </cell>
          <cell r="AC18" t="str">
            <v/>
          </cell>
          <cell r="AD18" t="str">
            <v/>
          </cell>
          <cell r="AE18">
            <v>0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112</v>
          </cell>
          <cell r="E19" t="str">
            <v/>
          </cell>
          <cell r="F19" t="str">
            <v>조세호</v>
          </cell>
          <cell r="G19">
            <v>2.2777777777777775E-2</v>
          </cell>
          <cell r="H19" t="str">
            <v/>
          </cell>
          <cell r="I19">
            <v>2.2777777777777775E-2</v>
          </cell>
          <cell r="J19" t="str">
            <v>남</v>
          </cell>
          <cell r="K19" t="str">
            <v>청주시청</v>
          </cell>
          <cell r="L19" t="str">
            <v>청주시청</v>
          </cell>
          <cell r="Z19" t="e">
            <v>#VALUE!</v>
          </cell>
          <cell r="AA19" t="e">
            <v>#VALUE!</v>
          </cell>
          <cell r="AC19" t="str">
            <v/>
          </cell>
          <cell r="AD19" t="str">
            <v/>
          </cell>
          <cell r="AE19">
            <v>0</v>
          </cell>
          <cell r="AG19" t="str">
            <v/>
          </cell>
          <cell r="AH19" t="str">
            <v/>
          </cell>
          <cell r="AI19">
            <v>0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117</v>
          </cell>
          <cell r="E20" t="str">
            <v/>
          </cell>
          <cell r="F20" t="str">
            <v>정운산</v>
          </cell>
          <cell r="G20">
            <v>2.2881944444444444E-2</v>
          </cell>
          <cell r="H20" t="str">
            <v/>
          </cell>
          <cell r="I20">
            <v>2.2881944444444444E-2</v>
          </cell>
          <cell r="J20" t="str">
            <v>남</v>
          </cell>
          <cell r="K20" t="str">
            <v>구미시청</v>
          </cell>
          <cell r="L20" t="str">
            <v>구미시청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123</v>
          </cell>
          <cell r="E21" t="str">
            <v/>
          </cell>
          <cell r="F21" t="str">
            <v>박영민</v>
          </cell>
          <cell r="G21">
            <v>2.3587962962962963E-2</v>
          </cell>
          <cell r="H21" t="str">
            <v/>
          </cell>
          <cell r="I21">
            <v>2.3587962962962963E-2</v>
          </cell>
          <cell r="J21" t="str">
            <v>남</v>
          </cell>
          <cell r="K21" t="str">
            <v>포항시청</v>
          </cell>
          <cell r="L21" t="str">
            <v>포항시청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150</v>
          </cell>
          <cell r="E22" t="str">
            <v/>
          </cell>
          <cell r="F22" t="str">
            <v>권재우</v>
          </cell>
          <cell r="G22">
            <v>2.359953703703704E-2</v>
          </cell>
          <cell r="H22" t="str">
            <v/>
          </cell>
          <cell r="I22">
            <v>2.359953703703704E-2</v>
          </cell>
          <cell r="J22" t="str">
            <v>남</v>
          </cell>
          <cell r="K22" t="str">
            <v>제주시청</v>
          </cell>
          <cell r="L22" t="str">
            <v>제주시청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>
            <v>19</v>
          </cell>
          <cell r="B23" t="str">
            <v/>
          </cell>
          <cell r="C23">
            <v>19</v>
          </cell>
          <cell r="D23">
            <v>126</v>
          </cell>
          <cell r="E23" t="str">
            <v/>
          </cell>
          <cell r="F23" t="str">
            <v>신용욱</v>
          </cell>
          <cell r="G23">
            <v>2.361111111111111E-2</v>
          </cell>
          <cell r="H23" t="str">
            <v/>
          </cell>
          <cell r="I23">
            <v>2.361111111111111E-2</v>
          </cell>
          <cell r="J23" t="str">
            <v>남</v>
          </cell>
          <cell r="K23" t="str">
            <v>남양주시청</v>
          </cell>
          <cell r="L23" t="str">
            <v>남양주시청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20</v>
          </cell>
          <cell r="B24" t="str">
            <v/>
          </cell>
          <cell r="C24">
            <v>20</v>
          </cell>
          <cell r="D24">
            <v>116</v>
          </cell>
          <cell r="E24" t="str">
            <v/>
          </cell>
          <cell r="F24" t="str">
            <v>박영렬</v>
          </cell>
          <cell r="G24">
            <v>2.372685185185185E-2</v>
          </cell>
          <cell r="H24" t="str">
            <v>삭제</v>
          </cell>
          <cell r="I24" t="str">
            <v/>
          </cell>
          <cell r="J24" t="str">
            <v>남</v>
          </cell>
          <cell r="K24" t="str">
            <v>청주시청</v>
          </cell>
          <cell r="L24" t="str">
            <v>삭제됨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21</v>
          </cell>
          <cell r="B25" t="str">
            <v/>
          </cell>
          <cell r="C25">
            <v>21</v>
          </cell>
          <cell r="D25">
            <v>120</v>
          </cell>
          <cell r="E25" t="str">
            <v/>
          </cell>
          <cell r="F25" t="str">
            <v>황준석</v>
          </cell>
          <cell r="G25">
            <v>2.4224537037037034E-2</v>
          </cell>
          <cell r="H25" t="str">
            <v>삭제</v>
          </cell>
          <cell r="I25" t="str">
            <v/>
          </cell>
          <cell r="J25" t="str">
            <v>남</v>
          </cell>
          <cell r="K25" t="str">
            <v>구미시청</v>
          </cell>
          <cell r="L25" t="str">
            <v>삭제됨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22</v>
          </cell>
          <cell r="B26" t="str">
            <v/>
          </cell>
          <cell r="C26">
            <v>22</v>
          </cell>
          <cell r="D26">
            <v>138</v>
          </cell>
          <cell r="E26" t="str">
            <v/>
          </cell>
          <cell r="F26" t="str">
            <v>정현수</v>
          </cell>
          <cell r="G26">
            <v>2.4571759259259262E-2</v>
          </cell>
          <cell r="H26" t="str">
            <v/>
          </cell>
          <cell r="I26">
            <v>2.4571759259259262E-2</v>
          </cell>
          <cell r="J26" t="str">
            <v>남</v>
          </cell>
          <cell r="K26" t="str">
            <v>영주시청</v>
          </cell>
          <cell r="L26" t="str">
            <v>영주시청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>
            <v>23</v>
          </cell>
          <cell r="B27" t="str">
            <v/>
          </cell>
          <cell r="C27">
            <v>23</v>
          </cell>
          <cell r="D27">
            <v>122</v>
          </cell>
          <cell r="E27" t="str">
            <v/>
          </cell>
          <cell r="F27" t="str">
            <v>강병규</v>
          </cell>
          <cell r="G27">
            <v>2.4606481481481479E-2</v>
          </cell>
          <cell r="H27" t="str">
            <v/>
          </cell>
          <cell r="I27">
            <v>2.4606481481481479E-2</v>
          </cell>
          <cell r="J27" t="str">
            <v>남</v>
          </cell>
          <cell r="K27" t="str">
            <v>포항시청</v>
          </cell>
          <cell r="L27" t="str">
            <v>포항시청</v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24</v>
          </cell>
          <cell r="B28" t="str">
            <v/>
          </cell>
          <cell r="C28">
            <v>24</v>
          </cell>
          <cell r="D28">
            <v>151</v>
          </cell>
          <cell r="E28" t="str">
            <v/>
          </cell>
          <cell r="F28" t="str">
            <v>강길동</v>
          </cell>
          <cell r="G28">
            <v>2.480324074074074E-2</v>
          </cell>
          <cell r="H28" t="str">
            <v/>
          </cell>
          <cell r="I28">
            <v>2.480324074074074E-2</v>
          </cell>
          <cell r="J28" t="str">
            <v>남</v>
          </cell>
          <cell r="K28" t="str">
            <v>삼성전자</v>
          </cell>
          <cell r="L28" t="str">
            <v>삼성전자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25</v>
          </cell>
          <cell r="B29" t="str">
            <v/>
          </cell>
          <cell r="C29">
            <v>25</v>
          </cell>
          <cell r="D29">
            <v>153</v>
          </cell>
          <cell r="E29" t="str">
            <v/>
          </cell>
          <cell r="F29" t="str">
            <v>김현섭</v>
          </cell>
          <cell r="G29">
            <v>2.5266203703703704E-2</v>
          </cell>
          <cell r="H29" t="str">
            <v/>
          </cell>
          <cell r="I29">
            <v>2.5266203703703704E-2</v>
          </cell>
          <cell r="J29" t="str">
            <v>남</v>
          </cell>
          <cell r="K29" t="str">
            <v>삼성전자</v>
          </cell>
          <cell r="L29" t="str">
            <v>삼성전자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>
            <v>26</v>
          </cell>
          <cell r="B30" t="str">
            <v/>
          </cell>
          <cell r="C30">
            <v>26</v>
          </cell>
          <cell r="D30">
            <v>152</v>
          </cell>
          <cell r="E30" t="str">
            <v/>
          </cell>
          <cell r="F30" t="str">
            <v>최병광</v>
          </cell>
          <cell r="G30">
            <v>2.5787037037037039E-2</v>
          </cell>
          <cell r="H30" t="str">
            <v/>
          </cell>
          <cell r="I30">
            <v>2.5787037037037039E-2</v>
          </cell>
          <cell r="J30" t="str">
            <v>남</v>
          </cell>
          <cell r="K30" t="str">
            <v>삼성전자</v>
          </cell>
          <cell r="L30" t="str">
            <v>삼성전자</v>
          </cell>
        </row>
        <row r="31">
          <cell r="A31">
            <v>27</v>
          </cell>
          <cell r="B31" t="str">
            <v/>
          </cell>
          <cell r="C31">
            <v>27</v>
          </cell>
          <cell r="D31">
            <v>154</v>
          </cell>
          <cell r="E31" t="str">
            <v/>
          </cell>
          <cell r="F31" t="str">
            <v>박칠성</v>
          </cell>
          <cell r="G31">
            <v>2.5798611111111109E-2</v>
          </cell>
          <cell r="H31" t="str">
            <v>삭제</v>
          </cell>
          <cell r="I31" t="str">
            <v/>
          </cell>
          <cell r="J31" t="str">
            <v>남</v>
          </cell>
          <cell r="K31" t="str">
            <v>삼성전자</v>
          </cell>
          <cell r="L31" t="str">
            <v>삭제됨</v>
          </cell>
        </row>
        <row r="32">
          <cell r="A32">
            <v>28</v>
          </cell>
          <cell r="B32" t="str">
            <v/>
          </cell>
          <cell r="C32">
            <v>28</v>
          </cell>
          <cell r="D32">
            <v>125</v>
          </cell>
          <cell r="E32" t="str">
            <v/>
          </cell>
          <cell r="F32" t="str">
            <v>엄태건</v>
          </cell>
          <cell r="G32">
            <v>2.5983796296296297E-2</v>
          </cell>
          <cell r="H32" t="str">
            <v/>
          </cell>
          <cell r="I32">
            <v>2.5983796296296297E-2</v>
          </cell>
          <cell r="J32" t="str">
            <v>남</v>
          </cell>
          <cell r="K32" t="str">
            <v>남양주시청</v>
          </cell>
          <cell r="L32" t="str">
            <v>남양주시청</v>
          </cell>
        </row>
        <row r="33">
          <cell r="A33" t="str">
            <v/>
          </cell>
          <cell r="B33" t="str">
            <v/>
          </cell>
          <cell r="C33">
            <v>29</v>
          </cell>
          <cell r="E33" t="str">
            <v/>
          </cell>
          <cell r="F33" t="str">
            <v/>
          </cell>
          <cell r="H33" t="str">
            <v/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</row>
        <row r="34">
          <cell r="A34" t="str">
            <v/>
          </cell>
          <cell r="B34" t="str">
            <v/>
          </cell>
          <cell r="C34">
            <v>30</v>
          </cell>
          <cell r="E34" t="str">
            <v/>
          </cell>
          <cell r="F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 t="str">
            <v/>
          </cell>
          <cell r="B35">
            <v>1</v>
          </cell>
          <cell r="C35">
            <v>31</v>
          </cell>
          <cell r="D35">
            <v>201</v>
          </cell>
          <cell r="E35" t="str">
            <v/>
          </cell>
          <cell r="F35" t="str">
            <v>임은하</v>
          </cell>
          <cell r="G35">
            <v>2.4814814814814817E-2</v>
          </cell>
          <cell r="H35" t="str">
            <v/>
          </cell>
          <cell r="I35">
            <v>2.4814814814814817E-2</v>
          </cell>
          <cell r="J35" t="str">
            <v>여</v>
          </cell>
          <cell r="K35" t="str">
            <v>청주시청(여)</v>
          </cell>
          <cell r="L35" t="str">
            <v>청주시청(여)</v>
          </cell>
        </row>
        <row r="36">
          <cell r="A36" t="str">
            <v/>
          </cell>
          <cell r="B36">
            <v>2</v>
          </cell>
          <cell r="C36">
            <v>32</v>
          </cell>
          <cell r="D36">
            <v>216</v>
          </cell>
          <cell r="E36" t="str">
            <v/>
          </cell>
          <cell r="F36" t="str">
            <v>강은서</v>
          </cell>
          <cell r="G36">
            <v>2.5196759259259256E-2</v>
          </cell>
          <cell r="H36" t="str">
            <v/>
          </cell>
          <cell r="I36">
            <v>2.5196759259259256E-2</v>
          </cell>
          <cell r="J36" t="str">
            <v>여</v>
          </cell>
          <cell r="K36" t="str">
            <v>부천시청</v>
          </cell>
          <cell r="L36" t="str">
            <v>부천시청</v>
          </cell>
        </row>
        <row r="37">
          <cell r="A37" t="str">
            <v/>
          </cell>
          <cell r="B37">
            <v>3</v>
          </cell>
          <cell r="C37">
            <v>33</v>
          </cell>
          <cell r="D37">
            <v>230</v>
          </cell>
          <cell r="E37" t="str">
            <v/>
          </cell>
          <cell r="F37" t="str">
            <v>임예진</v>
          </cell>
          <cell r="G37">
            <v>2.5231481481481483E-2</v>
          </cell>
          <cell r="H37" t="str">
            <v/>
          </cell>
          <cell r="I37">
            <v>2.5231481481481483E-2</v>
          </cell>
          <cell r="J37" t="str">
            <v>여</v>
          </cell>
          <cell r="K37" t="str">
            <v>경기도청</v>
          </cell>
          <cell r="L37" t="str">
            <v>경기도청</v>
          </cell>
        </row>
        <row r="38">
          <cell r="A38" t="str">
            <v/>
          </cell>
          <cell r="B38">
            <v>4</v>
          </cell>
          <cell r="C38">
            <v>34</v>
          </cell>
          <cell r="D38">
            <v>217</v>
          </cell>
          <cell r="E38" t="str">
            <v/>
          </cell>
          <cell r="F38" t="str">
            <v>손유나</v>
          </cell>
          <cell r="G38">
            <v>2.5335648148148149E-2</v>
          </cell>
          <cell r="H38" t="str">
            <v/>
          </cell>
          <cell r="I38">
            <v>2.5335648148148149E-2</v>
          </cell>
          <cell r="J38" t="str">
            <v>여</v>
          </cell>
          <cell r="K38" t="str">
            <v>부천시청</v>
          </cell>
          <cell r="L38" t="str">
            <v>부천시청</v>
          </cell>
        </row>
        <row r="39">
          <cell r="A39" t="str">
            <v/>
          </cell>
          <cell r="B39">
            <v>5</v>
          </cell>
          <cell r="C39">
            <v>35</v>
          </cell>
          <cell r="D39">
            <v>229</v>
          </cell>
          <cell r="E39" t="str">
            <v/>
          </cell>
          <cell r="F39" t="str">
            <v>정현지</v>
          </cell>
          <cell r="G39">
            <v>2.5821759259259256E-2</v>
          </cell>
          <cell r="H39" t="str">
            <v/>
          </cell>
          <cell r="I39">
            <v>2.5821759259259256E-2</v>
          </cell>
          <cell r="J39" t="str">
            <v>여</v>
          </cell>
          <cell r="K39" t="str">
            <v>경기도청</v>
          </cell>
          <cell r="L39" t="str">
            <v>경기도청</v>
          </cell>
        </row>
        <row r="40">
          <cell r="A40" t="str">
            <v/>
          </cell>
          <cell r="B40">
            <v>6</v>
          </cell>
          <cell r="C40">
            <v>36</v>
          </cell>
          <cell r="D40">
            <v>213</v>
          </cell>
          <cell r="E40" t="str">
            <v/>
          </cell>
          <cell r="F40" t="str">
            <v>노유연</v>
          </cell>
          <cell r="G40">
            <v>2.6087962962962966E-2</v>
          </cell>
          <cell r="H40" t="str">
            <v/>
          </cell>
          <cell r="I40">
            <v>2.6087962962962966E-2</v>
          </cell>
          <cell r="J40" t="str">
            <v>여</v>
          </cell>
          <cell r="K40" t="str">
            <v>SH공사</v>
          </cell>
          <cell r="L40" t="str">
            <v>SH공사</v>
          </cell>
        </row>
        <row r="41">
          <cell r="A41" t="str">
            <v/>
          </cell>
          <cell r="B41">
            <v>7</v>
          </cell>
          <cell r="C41">
            <v>37</v>
          </cell>
          <cell r="D41">
            <v>228</v>
          </cell>
          <cell r="E41" t="str">
            <v/>
          </cell>
          <cell r="F41" t="str">
            <v>박근희</v>
          </cell>
          <cell r="G41">
            <v>2.6377314814814815E-2</v>
          </cell>
          <cell r="H41" t="str">
            <v/>
          </cell>
          <cell r="I41">
            <v>2.6377314814814815E-2</v>
          </cell>
          <cell r="J41" t="str">
            <v>여</v>
          </cell>
          <cell r="K41" t="str">
            <v>경기도청</v>
          </cell>
          <cell r="L41" t="str">
            <v>경기도청</v>
          </cell>
        </row>
        <row r="42">
          <cell r="A42" t="str">
            <v/>
          </cell>
          <cell r="B42">
            <v>8</v>
          </cell>
          <cell r="C42">
            <v>38</v>
          </cell>
          <cell r="D42">
            <v>212</v>
          </cell>
          <cell r="E42" t="str">
            <v/>
          </cell>
          <cell r="F42" t="str">
            <v>오정현</v>
          </cell>
          <cell r="G42">
            <v>2.6782407407407408E-2</v>
          </cell>
          <cell r="H42" t="str">
            <v/>
          </cell>
          <cell r="I42">
            <v>2.6782407407407408E-2</v>
          </cell>
          <cell r="J42" t="str">
            <v>여</v>
          </cell>
          <cell r="K42" t="str">
            <v>SH공사</v>
          </cell>
          <cell r="L42" t="str">
            <v>SH공사</v>
          </cell>
        </row>
        <row r="43">
          <cell r="A43" t="str">
            <v/>
          </cell>
          <cell r="B43">
            <v>9</v>
          </cell>
          <cell r="C43">
            <v>39</v>
          </cell>
          <cell r="D43">
            <v>210</v>
          </cell>
          <cell r="E43" t="str">
            <v/>
          </cell>
          <cell r="F43" t="str">
            <v>장은영</v>
          </cell>
          <cell r="G43">
            <v>2.7256944444444445E-2</v>
          </cell>
          <cell r="H43" t="str">
            <v/>
          </cell>
          <cell r="I43">
            <v>2.7256944444444445E-2</v>
          </cell>
          <cell r="J43" t="str">
            <v>여</v>
          </cell>
          <cell r="K43" t="str">
            <v>SH공사</v>
          </cell>
          <cell r="L43" t="str">
            <v>SH공사</v>
          </cell>
        </row>
        <row r="44">
          <cell r="A44" t="str">
            <v/>
          </cell>
          <cell r="B44">
            <v>10</v>
          </cell>
          <cell r="C44">
            <v>40</v>
          </cell>
          <cell r="D44">
            <v>232</v>
          </cell>
          <cell r="E44" t="str">
            <v/>
          </cell>
          <cell r="F44" t="str">
            <v>이다슬</v>
          </cell>
          <cell r="G44">
            <v>2.809027777777778E-2</v>
          </cell>
          <cell r="H44" t="str">
            <v>삭제</v>
          </cell>
          <cell r="I44" t="str">
            <v/>
          </cell>
          <cell r="J44" t="str">
            <v>여</v>
          </cell>
          <cell r="K44" t="str">
            <v>경기도청</v>
          </cell>
          <cell r="L44" t="str">
            <v>삭제됨</v>
          </cell>
        </row>
        <row r="45">
          <cell r="A45" t="str">
            <v/>
          </cell>
          <cell r="B45">
            <v>11</v>
          </cell>
          <cell r="C45">
            <v>41</v>
          </cell>
          <cell r="D45">
            <v>215</v>
          </cell>
          <cell r="E45" t="str">
            <v/>
          </cell>
          <cell r="F45" t="str">
            <v>신보경</v>
          </cell>
          <cell r="G45">
            <v>2.9641203703703701E-2</v>
          </cell>
          <cell r="H45" t="str">
            <v/>
          </cell>
          <cell r="I45">
            <v>2.9641203703703701E-2</v>
          </cell>
          <cell r="J45" t="str">
            <v>여</v>
          </cell>
          <cell r="K45" t="str">
            <v>부천시청</v>
          </cell>
          <cell r="L45" t="str">
            <v>부천시청</v>
          </cell>
        </row>
        <row r="46">
          <cell r="A46" t="str">
            <v/>
          </cell>
          <cell r="B46" t="str">
            <v/>
          </cell>
          <cell r="C46">
            <v>42</v>
          </cell>
          <cell r="E46" t="str">
            <v/>
          </cell>
          <cell r="F46" t="str">
            <v/>
          </cell>
          <cell r="H46" t="str">
            <v/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 t="str">
            <v/>
          </cell>
          <cell r="B47" t="str">
            <v/>
          </cell>
          <cell r="C47">
            <v>43</v>
          </cell>
          <cell r="E47" t="str">
            <v/>
          </cell>
          <cell r="F47" t="str">
            <v/>
          </cell>
          <cell r="H47" t="str">
            <v/>
          </cell>
          <cell r="I47">
            <v>0</v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 t="str">
            <v/>
          </cell>
          <cell r="B48" t="str">
            <v/>
          </cell>
          <cell r="C48">
            <v>44</v>
          </cell>
          <cell r="E48" t="str">
            <v/>
          </cell>
          <cell r="F48" t="str">
            <v/>
          </cell>
          <cell r="H48" t="str">
            <v/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</row>
        <row r="49">
          <cell r="A49" t="str">
            <v/>
          </cell>
          <cell r="B49" t="str">
            <v/>
          </cell>
          <cell r="C49">
            <v>45</v>
          </cell>
          <cell r="E49" t="str">
            <v/>
          </cell>
          <cell r="F49" t="str">
            <v/>
          </cell>
          <cell r="H49" t="str">
            <v/>
          </cell>
          <cell r="I49">
            <v>0</v>
          </cell>
          <cell r="J49" t="str">
            <v/>
          </cell>
          <cell r="K49" t="str">
            <v/>
          </cell>
          <cell r="L49" t="str">
            <v/>
          </cell>
        </row>
        <row r="50">
          <cell r="A50" t="str">
            <v/>
          </cell>
          <cell r="B50" t="str">
            <v/>
          </cell>
          <cell r="C50">
            <v>46</v>
          </cell>
          <cell r="E50" t="str">
            <v/>
          </cell>
          <cell r="F50" t="str">
            <v/>
          </cell>
          <cell r="H50" t="str">
            <v/>
          </cell>
          <cell r="I50">
            <v>0</v>
          </cell>
          <cell r="J50" t="str">
            <v/>
          </cell>
          <cell r="K50" t="str">
            <v/>
          </cell>
          <cell r="L50" t="str">
            <v/>
          </cell>
        </row>
        <row r="51">
          <cell r="A51" t="str">
            <v/>
          </cell>
          <cell r="B51" t="str">
            <v/>
          </cell>
          <cell r="C51">
            <v>47</v>
          </cell>
          <cell r="E51" t="str">
            <v/>
          </cell>
          <cell r="F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</row>
        <row r="52">
          <cell r="A52" t="str">
            <v/>
          </cell>
          <cell r="B52" t="str">
            <v/>
          </cell>
          <cell r="C52">
            <v>48</v>
          </cell>
          <cell r="E52" t="str">
            <v/>
          </cell>
          <cell r="F52" t="str">
            <v/>
          </cell>
          <cell r="H52" t="str">
            <v/>
          </cell>
          <cell r="I52">
            <v>0</v>
          </cell>
          <cell r="J52" t="str">
            <v/>
          </cell>
          <cell r="K52" t="str">
            <v/>
          </cell>
          <cell r="L52" t="str">
            <v/>
          </cell>
        </row>
        <row r="53">
          <cell r="A53" t="str">
            <v/>
          </cell>
          <cell r="B53" t="str">
            <v/>
          </cell>
          <cell r="C53">
            <v>49</v>
          </cell>
          <cell r="E53" t="str">
            <v/>
          </cell>
          <cell r="F53" t="str">
            <v/>
          </cell>
          <cell r="H53" t="str">
            <v/>
          </cell>
          <cell r="I53">
            <v>0</v>
          </cell>
          <cell r="J53" t="str">
            <v/>
          </cell>
          <cell r="K53" t="str">
            <v/>
          </cell>
          <cell r="L53" t="str">
            <v/>
          </cell>
        </row>
        <row r="54">
          <cell r="A54" t="str">
            <v/>
          </cell>
          <cell r="B54" t="str">
            <v/>
          </cell>
          <cell r="C54">
            <v>50</v>
          </cell>
          <cell r="E54" t="str">
            <v/>
          </cell>
          <cell r="F54" t="str">
            <v/>
          </cell>
          <cell r="H54" t="str">
            <v/>
          </cell>
          <cell r="I54">
            <v>0</v>
          </cell>
          <cell r="J54" t="str">
            <v/>
          </cell>
          <cell r="K54" t="str">
            <v/>
          </cell>
          <cell r="L54" t="str">
            <v/>
          </cell>
        </row>
        <row r="55">
          <cell r="A55" t="str">
            <v/>
          </cell>
          <cell r="B55" t="str">
            <v/>
          </cell>
          <cell r="C55">
            <v>51</v>
          </cell>
          <cell r="E55" t="str">
            <v/>
          </cell>
          <cell r="F55" t="str">
            <v/>
          </cell>
          <cell r="H55" t="str">
            <v/>
          </cell>
          <cell r="I55">
            <v>0</v>
          </cell>
          <cell r="J55" t="str">
            <v/>
          </cell>
          <cell r="K55" t="str">
            <v/>
          </cell>
          <cell r="L55" t="str">
            <v/>
          </cell>
        </row>
        <row r="56">
          <cell r="A56" t="str">
            <v/>
          </cell>
          <cell r="B56" t="str">
            <v/>
          </cell>
          <cell r="C56">
            <v>52</v>
          </cell>
          <cell r="E56" t="str">
            <v/>
          </cell>
          <cell r="F56" t="str">
            <v/>
          </cell>
          <cell r="H56" t="str">
            <v/>
          </cell>
          <cell r="I56">
            <v>0</v>
          </cell>
          <cell r="J56" t="str">
            <v/>
          </cell>
          <cell r="K56" t="str">
            <v/>
          </cell>
          <cell r="L56" t="str">
            <v/>
          </cell>
        </row>
        <row r="57">
          <cell r="A57" t="str">
            <v/>
          </cell>
          <cell r="B57" t="str">
            <v/>
          </cell>
          <cell r="C57">
            <v>53</v>
          </cell>
          <cell r="E57" t="str">
            <v/>
          </cell>
          <cell r="F57" t="str">
            <v/>
          </cell>
          <cell r="H57" t="str">
            <v/>
          </cell>
          <cell r="I57">
            <v>0</v>
          </cell>
          <cell r="J57" t="str">
            <v/>
          </cell>
          <cell r="K57" t="str">
            <v/>
          </cell>
          <cell r="L57" t="str">
            <v/>
          </cell>
        </row>
        <row r="58">
          <cell r="A58" t="str">
            <v/>
          </cell>
          <cell r="B58" t="str">
            <v/>
          </cell>
          <cell r="C58">
            <v>54</v>
          </cell>
          <cell r="E58" t="str">
            <v/>
          </cell>
          <cell r="F58" t="str">
            <v/>
          </cell>
          <cell r="H58" t="str">
            <v/>
          </cell>
          <cell r="I58">
            <v>0</v>
          </cell>
          <cell r="J58" t="str">
            <v/>
          </cell>
          <cell r="K58" t="str">
            <v/>
          </cell>
          <cell r="L58" t="str">
            <v/>
          </cell>
        </row>
        <row r="59">
          <cell r="A59" t="str">
            <v/>
          </cell>
          <cell r="B59" t="str">
            <v/>
          </cell>
          <cell r="C59">
            <v>55</v>
          </cell>
          <cell r="E59" t="str">
            <v/>
          </cell>
          <cell r="F59" t="str">
            <v/>
          </cell>
          <cell r="H59" t="str">
            <v/>
          </cell>
          <cell r="I59">
            <v>0</v>
          </cell>
          <cell r="J59" t="str">
            <v/>
          </cell>
          <cell r="K59" t="str">
            <v/>
          </cell>
          <cell r="L59" t="str">
            <v/>
          </cell>
        </row>
        <row r="60">
          <cell r="A60" t="str">
            <v/>
          </cell>
          <cell r="B60" t="str">
            <v/>
          </cell>
          <cell r="C60">
            <v>56</v>
          </cell>
          <cell r="E60" t="str">
            <v/>
          </cell>
          <cell r="F60" t="str">
            <v/>
          </cell>
          <cell r="H60" t="str">
            <v/>
          </cell>
          <cell r="I60">
            <v>0</v>
          </cell>
          <cell r="J60" t="str">
            <v/>
          </cell>
          <cell r="K60" t="str">
            <v/>
          </cell>
          <cell r="L60" t="str">
            <v/>
          </cell>
        </row>
        <row r="61">
          <cell r="A61" t="str">
            <v/>
          </cell>
          <cell r="B61" t="str">
            <v/>
          </cell>
          <cell r="C61">
            <v>57</v>
          </cell>
          <cell r="E61" t="str">
            <v/>
          </cell>
          <cell r="F61" t="str">
            <v/>
          </cell>
          <cell r="H61" t="str">
            <v/>
          </cell>
          <cell r="I61">
            <v>0</v>
          </cell>
          <cell r="J61" t="str">
            <v/>
          </cell>
          <cell r="K61" t="str">
            <v/>
          </cell>
          <cell r="L61" t="str">
            <v/>
          </cell>
        </row>
        <row r="62">
          <cell r="A62" t="str">
            <v/>
          </cell>
          <cell r="B62" t="str">
            <v/>
          </cell>
          <cell r="C62">
            <v>58</v>
          </cell>
          <cell r="E62" t="str">
            <v/>
          </cell>
          <cell r="F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</row>
        <row r="63">
          <cell r="A63" t="str">
            <v/>
          </cell>
          <cell r="B63" t="str">
            <v/>
          </cell>
          <cell r="C63">
            <v>59</v>
          </cell>
          <cell r="E63" t="str">
            <v/>
          </cell>
          <cell r="F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</row>
        <row r="64">
          <cell r="A64" t="str">
            <v/>
          </cell>
          <cell r="B64" t="str">
            <v/>
          </cell>
          <cell r="C64">
            <v>60</v>
          </cell>
          <cell r="E64" t="str">
            <v/>
          </cell>
          <cell r="F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</row>
        <row r="65">
          <cell r="A65" t="str">
            <v/>
          </cell>
          <cell r="B65" t="str">
            <v/>
          </cell>
          <cell r="C65">
            <v>61</v>
          </cell>
          <cell r="E65" t="str">
            <v/>
          </cell>
          <cell r="F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>
            <v>0</v>
          </cell>
          <cell r="B98" t="str">
            <v/>
          </cell>
          <cell r="C98">
            <v>94</v>
          </cell>
        </row>
        <row r="99">
          <cell r="A99">
            <v>0</v>
          </cell>
          <cell r="B99" t="str">
            <v/>
          </cell>
          <cell r="C99">
            <v>95</v>
          </cell>
        </row>
        <row r="100">
          <cell r="A100">
            <v>0</v>
          </cell>
          <cell r="B100" t="str">
            <v/>
          </cell>
          <cell r="C100">
            <v>96</v>
          </cell>
        </row>
        <row r="101">
          <cell r="A101">
            <v>0</v>
          </cell>
          <cell r="B101" t="str">
            <v/>
          </cell>
          <cell r="C101">
            <v>97</v>
          </cell>
        </row>
        <row r="102">
          <cell r="A102">
            <v>0</v>
          </cell>
          <cell r="B102" t="str">
            <v/>
          </cell>
          <cell r="C102">
            <v>98</v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8">
          <cell r="B8" t="str">
            <v>구미시청</v>
          </cell>
          <cell r="C8">
            <v>6.6701388888888893E-2</v>
          </cell>
        </row>
        <row r="9">
          <cell r="B9" t="str">
            <v>포항시청</v>
          </cell>
          <cell r="C9">
            <v>7.0381944444444441E-2</v>
          </cell>
        </row>
        <row r="10">
          <cell r="B10" t="str">
            <v>남양주시청</v>
          </cell>
          <cell r="C10">
            <v>7.1006944444444442E-2</v>
          </cell>
        </row>
        <row r="11">
          <cell r="B11" t="str">
            <v>삼성전자</v>
          </cell>
          <cell r="C11">
            <v>7.5856481481481483E-2</v>
          </cell>
        </row>
        <row r="15">
          <cell r="B15" t="str">
            <v>경기도청</v>
          </cell>
          <cell r="C15">
            <v>7.7430555555555558E-2</v>
          </cell>
        </row>
        <row r="16">
          <cell r="B16" t="str">
            <v>SH공사</v>
          </cell>
          <cell r="C16">
            <v>8.0127314814814818E-2</v>
          </cell>
        </row>
        <row r="17">
          <cell r="B17" t="str">
            <v>부천시청</v>
          </cell>
          <cell r="C17">
            <v>8.0173611111111098E-2</v>
          </cell>
        </row>
        <row r="19">
          <cell r="B19" t="str">
            <v/>
          </cell>
          <cell r="C19" t="str">
            <v/>
          </cell>
        </row>
        <row r="20">
          <cell r="B20" t="str">
            <v/>
          </cell>
          <cell r="C20" t="str">
            <v/>
          </cell>
        </row>
        <row r="24">
          <cell r="B24" t="str">
            <v>심종섭</v>
          </cell>
          <cell r="C24" t="str">
            <v>한국전력공사</v>
          </cell>
          <cell r="D24">
            <v>2.1180555555555553E-2</v>
          </cell>
        </row>
        <row r="25">
          <cell r="B25" t="str">
            <v>김학수 </v>
          </cell>
          <cell r="C25" t="str">
            <v>코오롱</v>
          </cell>
          <cell r="D25">
            <v>2.1284722222222222E-2</v>
          </cell>
        </row>
        <row r="26">
          <cell r="B26" t="str">
            <v>권영솔</v>
          </cell>
          <cell r="C26" t="str">
            <v>구미시청</v>
          </cell>
          <cell r="D26">
            <v>2.1377314814814818E-2</v>
          </cell>
        </row>
        <row r="27">
          <cell r="B27" t="str">
            <v>배성민</v>
          </cell>
          <cell r="C27" t="str">
            <v>남양주시청</v>
          </cell>
          <cell r="D27">
            <v>2.1412037037037035E-2</v>
          </cell>
        </row>
        <row r="28">
          <cell r="B28" t="str">
            <v>최병수</v>
          </cell>
          <cell r="C28" t="str">
            <v>청주시청</v>
          </cell>
          <cell r="D28">
            <v>2.1539351851851851E-2</v>
          </cell>
        </row>
        <row r="29">
          <cell r="B29" t="str">
            <v>김재훈</v>
          </cell>
          <cell r="C29" t="str">
            <v>한국전력공사</v>
          </cell>
          <cell r="D29">
            <v>2.1574074074074075E-2</v>
          </cell>
        </row>
        <row r="33">
          <cell r="B33" t="str">
            <v>임은하</v>
          </cell>
          <cell r="C33" t="str">
            <v>청주시청(여)</v>
          </cell>
          <cell r="D33">
            <v>2.4814814814814817E-2</v>
          </cell>
        </row>
        <row r="34">
          <cell r="B34" t="str">
            <v>강은서</v>
          </cell>
          <cell r="C34" t="str">
            <v>부천시청</v>
          </cell>
          <cell r="D34">
            <v>2.5196759259259256E-2</v>
          </cell>
        </row>
        <row r="35">
          <cell r="B35" t="str">
            <v>임예진</v>
          </cell>
          <cell r="C35" t="str">
            <v>경기도청</v>
          </cell>
          <cell r="D35">
            <v>2.5231481481481483E-2</v>
          </cell>
        </row>
        <row r="36">
          <cell r="B36" t="str">
            <v>손유나</v>
          </cell>
          <cell r="C36" t="str">
            <v>부천시청</v>
          </cell>
          <cell r="D36">
            <v>2.5335648148148149E-2</v>
          </cell>
        </row>
        <row r="37">
          <cell r="B37" t="str">
            <v>정현지</v>
          </cell>
          <cell r="C37" t="str">
            <v>경기도청</v>
          </cell>
          <cell r="D37">
            <v>2.5821759259259256E-2</v>
          </cell>
        </row>
        <row r="38">
          <cell r="B38" t="str">
            <v>노유연</v>
          </cell>
          <cell r="C38" t="str">
            <v>SH공사</v>
          </cell>
          <cell r="D38">
            <v>2.6087962962962966E-2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53"/>
  <sheetViews>
    <sheetView showGridLines="0" showZeros="0" tabSelected="1" zoomScaleNormal="100" workbookViewId="0">
      <pane ySplit="3" topLeftCell="A4" activePane="bottomLeft" state="frozen"/>
      <selection sqref="A1:Q1"/>
      <selection pane="bottomLeft" activeCell="W8" sqref="W8"/>
    </sheetView>
  </sheetViews>
  <sheetFormatPr defaultRowHeight="13.5"/>
  <cols>
    <col min="1" max="1" width="4.77734375" customWidth="1"/>
    <col min="4" max="4" width="12.77734375" customWidth="1"/>
    <col min="5" max="5" width="4.77734375" customWidth="1"/>
    <col min="8" max="8" width="12.77734375" customWidth="1"/>
    <col min="9" max="9" width="0.88671875" customWidth="1"/>
    <col min="10" max="10" width="4.77734375" customWidth="1"/>
    <col min="11" max="11" width="15" customWidth="1"/>
    <col min="12" max="12" width="9.77734375" customWidth="1"/>
    <col min="13" max="13" width="7.77734375" customWidth="1"/>
    <col min="14" max="14" width="4.77734375" customWidth="1"/>
    <col min="15" max="15" width="15" customWidth="1"/>
    <col min="16" max="16" width="9.77734375" customWidth="1"/>
    <col min="17" max="17" width="7.77734375" customWidth="1"/>
  </cols>
  <sheetData>
    <row r="1" spans="1:17" ht="26.25" customHeight="1">
      <c r="A1" s="49" t="s">
        <v>0</v>
      </c>
      <c r="B1" s="49"/>
      <c r="C1" s="49"/>
      <c r="D1" s="49"/>
      <c r="E1" s="49"/>
      <c r="F1" s="49"/>
      <c r="G1" s="49"/>
      <c r="H1" s="49"/>
      <c r="J1" s="50" t="s">
        <v>1</v>
      </c>
      <c r="K1" s="51"/>
      <c r="L1" s="51"/>
      <c r="M1" s="51"/>
      <c r="N1" s="51"/>
      <c r="O1" s="51"/>
      <c r="P1" s="51"/>
      <c r="Q1" s="52"/>
    </row>
    <row r="2" spans="1:17">
      <c r="A2" s="53" t="s">
        <v>2</v>
      </c>
      <c r="B2" s="53"/>
      <c r="C2" s="53"/>
      <c r="D2" s="54"/>
      <c r="E2" s="55" t="s">
        <v>3</v>
      </c>
      <c r="F2" s="53"/>
      <c r="G2" s="53"/>
      <c r="H2" s="53"/>
      <c r="I2" s="1"/>
      <c r="J2" s="56" t="s">
        <v>2</v>
      </c>
      <c r="K2" s="53"/>
      <c r="L2" s="54"/>
      <c r="M2" s="2"/>
      <c r="N2" s="57" t="s">
        <v>3</v>
      </c>
      <c r="O2" s="58"/>
      <c r="P2" s="58"/>
      <c r="Q2" s="59"/>
    </row>
    <row r="3" spans="1:17">
      <c r="A3" s="3" t="s">
        <v>4</v>
      </c>
      <c r="B3" s="3" t="s">
        <v>5</v>
      </c>
      <c r="C3" s="3" t="s">
        <v>6</v>
      </c>
      <c r="D3" s="4" t="s">
        <v>7</v>
      </c>
      <c r="E3" s="5" t="s">
        <v>4</v>
      </c>
      <c r="F3" s="3" t="s">
        <v>5</v>
      </c>
      <c r="G3" s="3" t="s">
        <v>6</v>
      </c>
      <c r="H3" s="3" t="s">
        <v>7</v>
      </c>
      <c r="I3" s="1"/>
      <c r="J3" s="6" t="s">
        <v>8</v>
      </c>
      <c r="K3" s="7" t="s">
        <v>5</v>
      </c>
      <c r="L3" s="8" t="s">
        <v>6</v>
      </c>
      <c r="M3" s="9" t="s">
        <v>9</v>
      </c>
      <c r="N3" s="5" t="s">
        <v>4</v>
      </c>
      <c r="O3" s="3" t="s">
        <v>5</v>
      </c>
      <c r="P3" s="3" t="s">
        <v>6</v>
      </c>
      <c r="Q3" s="10" t="s">
        <v>9</v>
      </c>
    </row>
    <row r="4" spans="1:17" ht="13.5" customHeight="1">
      <c r="A4" s="11">
        <v>1</v>
      </c>
      <c r="B4" s="12" t="str">
        <f>IF(ISERROR(VLOOKUP(A4,[1]마라톤채점!$A$5:$L$349,6,FALSE)),"",VLOOKUP(A4,[1]마라톤채점!$A$5:$L$349,6,FALSE))</f>
        <v>심종섭</v>
      </c>
      <c r="C4" s="13">
        <f>IF(ISERROR(VLOOKUP(A4,[1]마라톤채점!$A$5:$L$349,7,FALSE)),"",VLOOKUP(A4,[1]마라톤채점!$A$5:$L$349,7,FALSE))</f>
        <v>2.1180555555555553E-2</v>
      </c>
      <c r="D4" s="14" t="str">
        <f>IF(ISERROR(VLOOKUP(A4,[1]마라톤채점!$A$5:$L$349,11,FALSE)),"",VLOOKUP(A4,[1]마라톤채점!$A$5:$L$349,11,FALSE))</f>
        <v>한국전력공사</v>
      </c>
      <c r="E4" s="15">
        <v>1</v>
      </c>
      <c r="F4" s="12" t="str">
        <f>IF(ISERROR(VLOOKUP(E4,[1]마라톤채점!$B$5:$L$349,5,FALSE)),"",VLOOKUP(E4,[1]마라톤채점!$B$5:$L$349,5,FALSE))</f>
        <v>임은하</v>
      </c>
      <c r="G4" s="13">
        <f>IF(ISERROR(VLOOKUP(E4,[1]마라톤채점!$B$5:$L$349,6,FALSE)),"",VLOOKUP(E4,[1]마라톤채점!$B$5:$L$349,6,FALSE))</f>
        <v>2.4814814814814817E-2</v>
      </c>
      <c r="H4" s="12" t="str">
        <f>IF(ISERROR(VLOOKUP(E4,[1]마라톤채점!$B$5:$L$349,10,FALSE)),"",VLOOKUP(E4,[1]마라톤채점!$B$5:$L$349,10,FALSE))</f>
        <v>청주시청(여)</v>
      </c>
      <c r="I4" s="1"/>
      <c r="J4" s="16">
        <v>1</v>
      </c>
      <c r="K4" s="17" t="str">
        <f>IF(ISERROR(VLOOKUP(J4,[1]마라톤채점!$Z$5:$AI$29,3,FALSE)),"",VLOOKUP(J4,[1]마라톤채점!$Z$5:$AI$29,3,FALSE))</f>
        <v>한국전력공사</v>
      </c>
      <c r="L4" s="18">
        <f>IF(ISERROR(VLOOKUP(J4,[1]마라톤채점!$Z$5:$AI$29,4,FALSE)),"",VLOOKUP(J4,[1]마라톤채점!$Z$5:$AI$29,4,FALSE))</f>
        <v>6.4606481481481473E-2</v>
      </c>
      <c r="M4" s="19"/>
      <c r="N4" s="15">
        <v>1</v>
      </c>
      <c r="O4" s="17" t="str">
        <f>IF(ISERROR(VLOOKUP(N4,[1]마라톤채점!$AA$5:$AI$29,6,FALSE)),"",VLOOKUP(N4,[1]마라톤채점!$AA$5:$AI$29,6,FALSE))</f>
        <v>경기도청</v>
      </c>
      <c r="P4" s="18">
        <f>IF(ISERROR(VLOOKUP(N4,[1]마라톤채점!$AA$5:$AI$29,7,FALSE)),"",VLOOKUP(N4,[1]마라톤채점!$AA$5:$AI$29,7,FALSE))</f>
        <v>7.7430555555555558E-2</v>
      </c>
      <c r="Q4" s="20"/>
    </row>
    <row r="5" spans="1:17">
      <c r="A5" s="11">
        <v>2</v>
      </c>
      <c r="B5" s="12" t="str">
        <f>IF(ISERROR(VLOOKUP(A5,[1]마라톤채점!$A$5:$L$349,6,FALSE)),"",VLOOKUP(A5,[1]마라톤채점!$A$5:$L$349,6,FALSE))</f>
        <v>김학수 </v>
      </c>
      <c r="C5" s="13">
        <f>IF(ISERROR(VLOOKUP(A5,[1]마라톤채점!$A$5:$L$349,7,FALSE)),"",VLOOKUP(A5,[1]마라톤채점!$A$5:$L$349,7,FALSE))</f>
        <v>2.1284722222222222E-2</v>
      </c>
      <c r="D5" s="14" t="str">
        <f>IF(ISERROR(VLOOKUP(A5,[1]마라톤채점!$A$5:$L$349,11,FALSE)),"",VLOOKUP(A5,[1]마라톤채점!$A$5:$L$349,11,FALSE))</f>
        <v>코오롱</v>
      </c>
      <c r="E5" s="15">
        <v>2</v>
      </c>
      <c r="F5" s="12" t="str">
        <f>IF(ISERROR(VLOOKUP(E5,[1]마라톤채점!$B$5:$L$349,5,FALSE)),"",VLOOKUP(E5,[1]마라톤채점!$B$5:$L$349,5,FALSE))</f>
        <v>강은서</v>
      </c>
      <c r="G5" s="13">
        <f>IF(ISERROR(VLOOKUP(E5,[1]마라톤채점!$B$5:$L$349,6,FALSE)),"",VLOOKUP(E5,[1]마라톤채점!$B$5:$L$349,6,FALSE))</f>
        <v>2.5196759259259256E-2</v>
      </c>
      <c r="H5" s="12" t="str">
        <f>IF(ISERROR(VLOOKUP(E5,[1]마라톤채점!$B$5:$L$349,10,FALSE)),"",VLOOKUP(E5,[1]마라톤채점!$B$5:$L$349,10,FALSE))</f>
        <v>부천시청</v>
      </c>
      <c r="I5" s="1"/>
      <c r="J5" s="16">
        <v>2</v>
      </c>
      <c r="K5" s="17" t="str">
        <f>IF(ISERROR(VLOOKUP(J5,[1]마라톤채점!$Z$5:$AI$29,3,FALSE)),"",VLOOKUP(J5,[1]마라톤채점!$Z$5:$AI$29,3,FALSE))</f>
        <v>청주시청</v>
      </c>
      <c r="L5" s="18">
        <f>IF(ISERROR(VLOOKUP(J5,[1]마라톤채점!$Z$5:$AI$29,4,FALSE)),"",VLOOKUP(J5,[1]마라톤채점!$Z$5:$AI$29,4,FALSE))</f>
        <v>6.6608796296296291E-2</v>
      </c>
      <c r="M5" s="21">
        <f>IF(L5="","",L5-L4)</f>
        <v>2.0023148148148179E-3</v>
      </c>
      <c r="N5" s="15">
        <v>2</v>
      </c>
      <c r="O5" s="17" t="str">
        <f>IF(ISERROR(VLOOKUP(N5,[1]마라톤채점!$AA$5:$AI$29,6,FALSE)),"",VLOOKUP(N5,[1]마라톤채점!$AA$5:$AI$29,6,FALSE))</f>
        <v>SH공사</v>
      </c>
      <c r="P5" s="18">
        <f>IF(ISERROR(VLOOKUP(N5,[1]마라톤채점!$AA$5:$AI$29,7,FALSE)),"",VLOOKUP(N5,[1]마라톤채점!$AA$5:$AI$29,7,FALSE))</f>
        <v>8.0127314814814818E-2</v>
      </c>
      <c r="Q5" s="22">
        <f>IF(P5="","",P5-P4)</f>
        <v>2.6967592592592599E-3</v>
      </c>
    </row>
    <row r="6" spans="1:17">
      <c r="A6" s="11">
        <v>3</v>
      </c>
      <c r="B6" s="12" t="str">
        <f>IF(ISERROR(VLOOKUP(A6,[1]마라톤채점!$A$5:$L$349,6,FALSE)),"",VLOOKUP(A6,[1]마라톤채점!$A$5:$L$349,6,FALSE))</f>
        <v>권영솔</v>
      </c>
      <c r="C6" s="13">
        <f>IF(ISERROR(VLOOKUP(A6,[1]마라톤채점!$A$5:$L$349,7,FALSE)),"",VLOOKUP(A6,[1]마라톤채점!$A$5:$L$349,7,FALSE))</f>
        <v>2.1377314814814818E-2</v>
      </c>
      <c r="D6" s="14" t="str">
        <f>IF(ISERROR(VLOOKUP(A6,[1]마라톤채점!$A$5:$L$349,11,FALSE)),"",VLOOKUP(A6,[1]마라톤채점!$A$5:$L$349,11,FALSE))</f>
        <v>구미시청</v>
      </c>
      <c r="E6" s="15">
        <v>3</v>
      </c>
      <c r="F6" s="12" t="str">
        <f>IF(ISERROR(VLOOKUP(E6,[1]마라톤채점!$B$5:$L$349,5,FALSE)),"",VLOOKUP(E6,[1]마라톤채점!$B$5:$L$349,5,FALSE))</f>
        <v>임예진</v>
      </c>
      <c r="G6" s="13">
        <f>IF(ISERROR(VLOOKUP(E6,[1]마라톤채점!$B$5:$L$349,6,FALSE)),"",VLOOKUP(E6,[1]마라톤채점!$B$5:$L$349,6,FALSE))</f>
        <v>2.5231481481481483E-2</v>
      </c>
      <c r="H6" s="12" t="str">
        <f>IF(ISERROR(VLOOKUP(E6,[1]마라톤채점!$B$5:$L$349,10,FALSE)),"",VLOOKUP(E6,[1]마라톤채점!$B$5:$L$349,10,FALSE))</f>
        <v>경기도청</v>
      </c>
      <c r="I6" s="1"/>
      <c r="J6" s="16">
        <v>3</v>
      </c>
      <c r="K6" s="17" t="str">
        <f>IF(ISERROR(VLOOKUP(J6,[1]마라톤채점!$Z$5:$AI$29,3,FALSE)),"",VLOOKUP(J6,[1]마라톤채점!$Z$5:$AI$29,3,FALSE))</f>
        <v>구미시청</v>
      </c>
      <c r="L6" s="18">
        <f>IF(ISERROR(VLOOKUP(J6,[1]마라톤채점!$Z$5:$AI$29,4,FALSE)),"",VLOOKUP(J6,[1]마라톤채점!$Z$5:$AI$29,4,FALSE))</f>
        <v>6.6701388888888893E-2</v>
      </c>
      <c r="M6" s="21">
        <f t="shared" ref="M6:M28" si="0">IF(L6="","",L6-L5)</f>
        <v>9.2592592592602441E-5</v>
      </c>
      <c r="N6" s="15">
        <v>3</v>
      </c>
      <c r="O6" s="17" t="str">
        <f>IF(ISERROR(VLOOKUP(N6,[1]마라톤채점!$AA$5:$AI$29,6,FALSE)),"",VLOOKUP(N6,[1]마라톤채점!$AA$5:$AI$29,6,FALSE))</f>
        <v>부천시청</v>
      </c>
      <c r="P6" s="18">
        <f>IF(ISERROR(VLOOKUP(N6,[1]마라톤채점!$AA$5:$AI$29,7,FALSE)),"",VLOOKUP(N6,[1]마라톤채점!$AA$5:$AI$29,7,FALSE))</f>
        <v>8.0173611111111098E-2</v>
      </c>
      <c r="Q6" s="22">
        <f t="shared" ref="Q6:Q28" si="1">IF(P6="","",P6-P5)</f>
        <v>4.6296296296280404E-5</v>
      </c>
    </row>
    <row r="7" spans="1:17">
      <c r="A7" s="11">
        <v>4</v>
      </c>
      <c r="B7" s="12" t="str">
        <f>IF(ISERROR(VLOOKUP(A7,[1]마라톤채점!$A$5:$L$349,6,FALSE)),"",VLOOKUP(A7,[1]마라톤채점!$A$5:$L$349,6,FALSE))</f>
        <v>배성민</v>
      </c>
      <c r="C7" s="13">
        <f>IF(ISERROR(VLOOKUP(A7,[1]마라톤채점!$A$5:$L$349,7,FALSE)),"",VLOOKUP(A7,[1]마라톤채점!$A$5:$L$349,7,FALSE))</f>
        <v>2.1412037037037035E-2</v>
      </c>
      <c r="D7" s="14" t="str">
        <f>IF(ISERROR(VLOOKUP(A7,[1]마라톤채점!$A$5:$L$349,11,FALSE)),"",VLOOKUP(A7,[1]마라톤채점!$A$5:$L$349,11,FALSE))</f>
        <v>남양주시청</v>
      </c>
      <c r="E7" s="15">
        <v>4</v>
      </c>
      <c r="F7" s="12" t="str">
        <f>IF(ISERROR(VLOOKUP(E7,[1]마라톤채점!$B$5:$L$349,5,FALSE)),"",VLOOKUP(E7,[1]마라톤채점!$B$5:$L$349,5,FALSE))</f>
        <v>손유나</v>
      </c>
      <c r="G7" s="13">
        <f>IF(ISERROR(VLOOKUP(E7,[1]마라톤채점!$B$5:$L$349,6,FALSE)),"",VLOOKUP(E7,[1]마라톤채점!$B$5:$L$349,6,FALSE))</f>
        <v>2.5335648148148149E-2</v>
      </c>
      <c r="H7" s="12" t="str">
        <f>IF(ISERROR(VLOOKUP(E7,[1]마라톤채점!$B$5:$L$349,10,FALSE)),"",VLOOKUP(E7,[1]마라톤채점!$B$5:$L$349,10,FALSE))</f>
        <v>부천시청</v>
      </c>
      <c r="I7" s="1"/>
      <c r="J7" s="16">
        <v>4</v>
      </c>
      <c r="K7" s="17" t="str">
        <f>IF(ISERROR(VLOOKUP(J7,[1]마라톤채점!$Z$5:$AI$29,3,FALSE)),"",VLOOKUP(J7,[1]마라톤채점!$Z$5:$AI$29,3,FALSE))</f>
        <v>포항시청</v>
      </c>
      <c r="L7" s="18">
        <f>IF(ISERROR(VLOOKUP(J7,[1]마라톤채점!$Z$5:$AI$29,4,FALSE)),"",VLOOKUP(J7,[1]마라톤채점!$Z$5:$AI$29,4,FALSE))</f>
        <v>7.0381944444444441E-2</v>
      </c>
      <c r="M7" s="21">
        <f t="shared" si="0"/>
        <v>3.680555555555548E-3</v>
      </c>
      <c r="N7" s="15">
        <v>4</v>
      </c>
      <c r="O7" s="17" t="str">
        <f>IF(ISERROR(VLOOKUP(N7,[1]마라톤채점!$AA$5:$AI$29,6,FALSE)),"",VLOOKUP(N7,[1]마라톤채점!$AA$5:$AI$29,6,FALSE))</f>
        <v>청주시청(여)</v>
      </c>
      <c r="P7" s="18">
        <f>IF(ISERROR(VLOOKUP(N7,[1]마라톤채점!$AA$5:$AI$29,7,FALSE)),"",VLOOKUP(N7,[1]마라톤채점!$AA$5:$AI$29,7,FALSE))</f>
        <v>0.2507638888888889</v>
      </c>
      <c r="Q7" s="22">
        <f t="shared" si="1"/>
        <v>0.1705902777777778</v>
      </c>
    </row>
    <row r="8" spans="1:17">
      <c r="A8" s="11">
        <v>5</v>
      </c>
      <c r="B8" s="12" t="str">
        <f>IF(ISERROR(VLOOKUP(A8,[1]마라톤채점!$A$5:$L$349,6,FALSE)),"",VLOOKUP(A8,[1]마라톤채점!$A$5:$L$349,6,FALSE))</f>
        <v>최병수</v>
      </c>
      <c r="C8" s="13">
        <f>IF(ISERROR(VLOOKUP(A8,[1]마라톤채점!$A$5:$L$349,7,FALSE)),"",VLOOKUP(A8,[1]마라톤채점!$A$5:$L$349,7,FALSE))</f>
        <v>2.1539351851851851E-2</v>
      </c>
      <c r="D8" s="14" t="str">
        <f>IF(ISERROR(VLOOKUP(A8,[1]마라톤채점!$A$5:$L$349,11,FALSE)),"",VLOOKUP(A8,[1]마라톤채점!$A$5:$L$349,11,FALSE))</f>
        <v>청주시청</v>
      </c>
      <c r="E8" s="15">
        <v>5</v>
      </c>
      <c r="F8" s="12" t="str">
        <f>IF(ISERROR(VLOOKUP(E8,[1]마라톤채점!$B$5:$L$349,5,FALSE)),"",VLOOKUP(E8,[1]마라톤채점!$B$5:$L$349,5,FALSE))</f>
        <v>정현지</v>
      </c>
      <c r="G8" s="13">
        <f>IF(ISERROR(VLOOKUP(E8,[1]마라톤채점!$B$5:$L$349,6,FALSE)),"",VLOOKUP(E8,[1]마라톤채점!$B$5:$L$349,6,FALSE))</f>
        <v>2.5821759259259256E-2</v>
      </c>
      <c r="H8" s="12" t="str">
        <f>IF(ISERROR(VLOOKUP(E8,[1]마라톤채점!$B$5:$L$349,10,FALSE)),"",VLOOKUP(E8,[1]마라톤채점!$B$5:$L$349,10,FALSE))</f>
        <v>경기도청</v>
      </c>
      <c r="I8" s="1"/>
      <c r="J8" s="16">
        <v>5</v>
      </c>
      <c r="K8" s="17" t="str">
        <f>IF(ISERROR(VLOOKUP(J8,[1]마라톤채점!$Z$5:$AI$29,3,FALSE)),"",VLOOKUP(J8,[1]마라톤채점!$Z$5:$AI$29,3,FALSE))</f>
        <v>남양주시청</v>
      </c>
      <c r="L8" s="18">
        <f>IF(ISERROR(VLOOKUP(J8,[1]마라톤채점!$Z$5:$AI$29,4,FALSE)),"",VLOOKUP(J8,[1]마라톤채점!$Z$5:$AI$29,4,FALSE))</f>
        <v>7.1006944444444442E-2</v>
      </c>
      <c r="M8" s="21">
        <f t="shared" si="0"/>
        <v>6.2500000000000056E-4</v>
      </c>
      <c r="N8" s="15">
        <v>5</v>
      </c>
      <c r="O8" s="17" t="str">
        <f>IF(ISERROR(VLOOKUP(N8,[1]마라톤채점!$AA$5:$AI$29,6,FALSE)),"",VLOOKUP(N8,[1]마라톤채점!$AA$5:$AI$29,6,FALSE))</f>
        <v/>
      </c>
      <c r="P8" s="18" t="str">
        <f>IF(ISERROR(VLOOKUP(N8,[1]마라톤채점!$AA$5:$AI$29,7,FALSE)),"",VLOOKUP(N8,[1]마라톤채점!$AA$5:$AI$29,7,FALSE))</f>
        <v/>
      </c>
      <c r="Q8" s="22" t="str">
        <f t="shared" si="1"/>
        <v/>
      </c>
    </row>
    <row r="9" spans="1:17">
      <c r="A9" s="11">
        <v>6</v>
      </c>
      <c r="B9" s="12" t="str">
        <f>IF(ISERROR(VLOOKUP(A9,[1]마라톤채점!$A$5:$L$349,6,FALSE)),"",VLOOKUP(A9,[1]마라톤채점!$A$5:$L$349,6,FALSE))</f>
        <v>김재훈</v>
      </c>
      <c r="C9" s="13">
        <f>IF(ISERROR(VLOOKUP(A9,[1]마라톤채점!$A$5:$L$349,7,FALSE)),"",VLOOKUP(A9,[1]마라톤채점!$A$5:$L$349,7,FALSE))</f>
        <v>2.1574074074074075E-2</v>
      </c>
      <c r="D9" s="14" t="str">
        <f>IF(ISERROR(VLOOKUP(A9,[1]마라톤채점!$A$5:$L$349,11,FALSE)),"",VLOOKUP(A9,[1]마라톤채점!$A$5:$L$349,11,FALSE))</f>
        <v>한국전력공사</v>
      </c>
      <c r="E9" s="15">
        <v>6</v>
      </c>
      <c r="F9" s="12" t="str">
        <f>IF(ISERROR(VLOOKUP(E9,[1]마라톤채점!$B$5:$L$349,5,FALSE)),"",VLOOKUP(E9,[1]마라톤채점!$B$5:$L$349,5,FALSE))</f>
        <v>노유연</v>
      </c>
      <c r="G9" s="13">
        <f>IF(ISERROR(VLOOKUP(E9,[1]마라톤채점!$B$5:$L$349,6,FALSE)),"",VLOOKUP(E9,[1]마라톤채점!$B$5:$L$349,6,FALSE))</f>
        <v>2.6087962962962966E-2</v>
      </c>
      <c r="H9" s="12" t="str">
        <f>IF(ISERROR(VLOOKUP(E9,[1]마라톤채점!$B$5:$L$349,10,FALSE)),"",VLOOKUP(E9,[1]마라톤채점!$B$5:$L$349,10,FALSE))</f>
        <v>SH공사</v>
      </c>
      <c r="I9" s="1"/>
      <c r="J9" s="16">
        <v>6</v>
      </c>
      <c r="K9" s="17" t="str">
        <f>IF(ISERROR(VLOOKUP(J9,[1]마라톤채점!$Z$5:$AI$29,3,FALSE)),"",VLOOKUP(J9,[1]마라톤채점!$Z$5:$AI$29,3,FALSE))</f>
        <v>삼성전자</v>
      </c>
      <c r="L9" s="18">
        <f>IF(ISERROR(VLOOKUP(J9,[1]마라톤채점!$Z$5:$AI$29,4,FALSE)),"",VLOOKUP(J9,[1]마라톤채점!$Z$5:$AI$29,4,FALSE))</f>
        <v>7.5856481481481483E-2</v>
      </c>
      <c r="M9" s="21">
        <f t="shared" si="0"/>
        <v>4.8495370370370411E-3</v>
      </c>
      <c r="N9" s="15">
        <v>6</v>
      </c>
      <c r="O9" s="17" t="str">
        <f>IF(ISERROR(VLOOKUP(N9,[1]마라톤채점!$AA$5:$AI$29,6,FALSE)),"",VLOOKUP(N9,[1]마라톤채점!$AA$5:$AI$29,6,FALSE))</f>
        <v/>
      </c>
      <c r="P9" s="18" t="str">
        <f>IF(ISERROR(VLOOKUP(N9,[1]마라톤채점!$AA$5:$AI$29,7,FALSE)),"",VLOOKUP(N9,[1]마라톤채점!$AA$5:$AI$29,7,FALSE))</f>
        <v/>
      </c>
      <c r="Q9" s="22" t="str">
        <f t="shared" si="1"/>
        <v/>
      </c>
    </row>
    <row r="10" spans="1:17">
      <c r="A10" s="11">
        <v>7</v>
      </c>
      <c r="B10" s="12" t="str">
        <f>IF(ISERROR(VLOOKUP(A10,[1]마라톤채점!$A$5:$L$349,6,FALSE)),"",VLOOKUP(A10,[1]마라톤채점!$A$5:$L$349,6,FALSE))</f>
        <v>정진혁</v>
      </c>
      <c r="C10" s="13">
        <f>IF(ISERROR(VLOOKUP(A10,[1]마라톤채점!$A$5:$L$349,7,FALSE)),"",VLOOKUP(A10,[1]마라톤채점!$A$5:$L$349,7,FALSE))</f>
        <v>2.1851851851851848E-2</v>
      </c>
      <c r="D10" s="14" t="str">
        <f>IF(ISERROR(VLOOKUP(A10,[1]마라톤채점!$A$5:$L$349,11,FALSE)),"",VLOOKUP(A10,[1]마라톤채점!$A$5:$L$349,11,FALSE))</f>
        <v>한국전력공사</v>
      </c>
      <c r="E10" s="15">
        <v>7</v>
      </c>
      <c r="F10" s="12" t="str">
        <f>IF(ISERROR(VLOOKUP(E10,[1]마라톤채점!$B$5:$L$349,5,FALSE)),"",VLOOKUP(E10,[1]마라톤채점!$B$5:$L$349,5,FALSE))</f>
        <v>박근희</v>
      </c>
      <c r="G10" s="13">
        <f>IF(ISERROR(VLOOKUP(E10,[1]마라톤채점!$B$5:$L$349,6,FALSE)),"",VLOOKUP(E10,[1]마라톤채점!$B$5:$L$349,6,FALSE))</f>
        <v>2.6377314814814815E-2</v>
      </c>
      <c r="H10" s="12" t="str">
        <f>IF(ISERROR(VLOOKUP(E10,[1]마라톤채점!$B$5:$L$349,10,FALSE)),"",VLOOKUP(E10,[1]마라톤채점!$B$5:$L$349,10,FALSE))</f>
        <v>경기도청</v>
      </c>
      <c r="I10" s="1"/>
      <c r="J10" s="16">
        <v>7</v>
      </c>
      <c r="K10" s="17" t="str">
        <f>IF(ISERROR(VLOOKUP(J10,[1]마라톤채점!$Z$5:$AI$29,3,FALSE)),"",VLOOKUP(J10,[1]마라톤채점!$Z$5:$AI$29,3,FALSE))</f>
        <v>영주시청</v>
      </c>
      <c r="L10" s="18">
        <f>IF(ISERROR(VLOOKUP(J10,[1]마라톤채점!$Z$5:$AI$29,4,FALSE)),"",VLOOKUP(J10,[1]마라톤채점!$Z$5:$AI$29,4,FALSE))</f>
        <v>0.13564814814814816</v>
      </c>
      <c r="M10" s="21">
        <f t="shared" si="0"/>
        <v>5.9791666666666674E-2</v>
      </c>
      <c r="N10" s="15">
        <v>7</v>
      </c>
      <c r="O10" s="17" t="str">
        <f>IF(ISERROR(VLOOKUP(N10,[1]마라톤채점!$AA$5:$AI$29,6,FALSE)),"",VLOOKUP(N10,[1]마라톤채점!$AA$5:$AI$29,6,FALSE))</f>
        <v/>
      </c>
      <c r="P10" s="18" t="str">
        <f>IF(ISERROR(VLOOKUP(N10,[1]마라톤채점!$AA$5:$AI$29,7,FALSE)),"",VLOOKUP(N10,[1]마라톤채점!$AA$5:$AI$29,7,FALSE))</f>
        <v/>
      </c>
      <c r="Q10" s="22" t="str">
        <f t="shared" si="1"/>
        <v/>
      </c>
    </row>
    <row r="11" spans="1:17" ht="13.5" customHeight="1">
      <c r="A11" s="11">
        <v>8</v>
      </c>
      <c r="B11" s="12" t="str">
        <f>IF(ISERROR(VLOOKUP(A11,[1]마라톤채점!$A$5:$L$349,6,FALSE)),"",VLOOKUP(A11,[1]마라톤채점!$A$5:$L$349,6,FALSE))</f>
        <v>이강철</v>
      </c>
      <c r="C11" s="13">
        <f>IF(ISERROR(VLOOKUP(A11,[1]마라톤채점!$A$5:$L$349,7,FALSE)),"",VLOOKUP(A11,[1]마라톤채점!$A$5:$L$349,7,FALSE))</f>
        <v>2.1875000000000002E-2</v>
      </c>
      <c r="D11" s="14" t="str">
        <f>IF(ISERROR(VLOOKUP(A11,[1]마라톤채점!$A$5:$L$349,11,FALSE)),"",VLOOKUP(A11,[1]마라톤채점!$A$5:$L$349,11,FALSE))</f>
        <v>한국전력공사</v>
      </c>
      <c r="E11" s="15">
        <v>8</v>
      </c>
      <c r="F11" s="12" t="str">
        <f>IF(ISERROR(VLOOKUP(E11,[1]마라톤채점!$B$5:$L$349,5,FALSE)),"",VLOOKUP(E11,[1]마라톤채점!$B$5:$L$349,5,FALSE))</f>
        <v>오정현</v>
      </c>
      <c r="G11" s="13">
        <f>IF(ISERROR(VLOOKUP(E11,[1]마라톤채점!$B$5:$L$349,6,FALSE)),"",VLOOKUP(E11,[1]마라톤채점!$B$5:$L$349,6,FALSE))</f>
        <v>2.6782407407407408E-2</v>
      </c>
      <c r="H11" s="12" t="str">
        <f>IF(ISERROR(VLOOKUP(E11,[1]마라톤채점!$B$5:$L$349,10,FALSE)),"",VLOOKUP(E11,[1]마라톤채점!$B$5:$L$349,10,FALSE))</f>
        <v>SH공사</v>
      </c>
      <c r="I11" s="1"/>
      <c r="J11" s="16">
        <v>8</v>
      </c>
      <c r="K11" s="17" t="str">
        <f>IF(ISERROR(VLOOKUP(J11,[1]마라톤채점!$Z$5:$AI$29,3,FALSE)),"",VLOOKUP(J11,[1]마라톤채점!$Z$5:$AI$29,3,FALSE))</f>
        <v>코오롱</v>
      </c>
      <c r="L11" s="18">
        <f>IF(ISERROR(VLOOKUP(J11,[1]마라톤채점!$Z$5:$AI$29,4,FALSE)),"",VLOOKUP(J11,[1]마라톤채점!$Z$5:$AI$29,4,FALSE))</f>
        <v>0.19825231481481481</v>
      </c>
      <c r="M11" s="21">
        <f t="shared" si="0"/>
        <v>6.2604166666666655E-2</v>
      </c>
      <c r="N11" s="15">
        <v>8</v>
      </c>
      <c r="O11" s="17" t="str">
        <f>IF(ISERROR(VLOOKUP(N11,[1]마라톤채점!$AA$5:$AI$29,6,FALSE)),"",VLOOKUP(N11,[1]마라톤채점!$AA$5:$AI$29,6,FALSE))</f>
        <v/>
      </c>
      <c r="P11" s="18" t="str">
        <f>IF(ISERROR(VLOOKUP(N11,[1]마라톤채점!$AA$5:$AI$29,7,FALSE)),"",VLOOKUP(N11,[1]마라톤채점!$AA$5:$AI$29,7,FALSE))</f>
        <v/>
      </c>
      <c r="Q11" s="22" t="str">
        <f t="shared" si="1"/>
        <v/>
      </c>
    </row>
    <row r="12" spans="1:17">
      <c r="A12" s="11">
        <v>9</v>
      </c>
      <c r="B12" s="12" t="str">
        <f>IF(ISERROR(VLOOKUP(A12,[1]마라톤채점!$A$5:$L$349,6,FALSE)),"",VLOOKUP(A12,[1]마라톤채점!$A$5:$L$349,6,FALSE))</f>
        <v xml:space="preserve">  박주영  </v>
      </c>
      <c r="C12" s="13">
        <f>IF(ISERROR(VLOOKUP(A12,[1]마라톤채점!$A$5:$L$349,7,FALSE)),"",VLOOKUP(A12,[1]마라톤채점!$A$5:$L$349,7,FALSE))</f>
        <v>2.2002314814814818E-2</v>
      </c>
      <c r="D12" s="14" t="str">
        <f>IF(ISERROR(VLOOKUP(A12,[1]마라톤채점!$A$5:$L$349,11,FALSE)),"",VLOOKUP(A12,[1]마라톤채점!$A$5:$L$349,11,FALSE))</f>
        <v>한국전력공사</v>
      </c>
      <c r="E12" s="15">
        <v>9</v>
      </c>
      <c r="F12" s="12" t="str">
        <f>IF(ISERROR(VLOOKUP(E12,[1]마라톤채점!$B$5:$L$349,5,FALSE)),"",VLOOKUP(E12,[1]마라톤채점!$B$5:$L$349,5,FALSE))</f>
        <v>장은영</v>
      </c>
      <c r="G12" s="13">
        <f>IF(ISERROR(VLOOKUP(E12,[1]마라톤채점!$B$5:$L$349,6,FALSE)),"",VLOOKUP(E12,[1]마라톤채점!$B$5:$L$349,6,FALSE))</f>
        <v>2.7256944444444445E-2</v>
      </c>
      <c r="H12" s="12" t="str">
        <f>IF(ISERROR(VLOOKUP(E12,[1]마라톤채점!$B$5:$L$349,10,FALSE)),"",VLOOKUP(E12,[1]마라톤채점!$B$5:$L$349,10,FALSE))</f>
        <v>SH공사</v>
      </c>
      <c r="I12" s="1"/>
      <c r="J12" s="16">
        <v>9</v>
      </c>
      <c r="K12" s="17" t="str">
        <f>IF(ISERROR(VLOOKUP(J12,[1]마라톤채점!$Z$5:$AI$29,3,FALSE)),"",VLOOKUP(J12,[1]마라톤채점!$Z$5:$AI$29,3,FALSE))</f>
        <v>제주시청</v>
      </c>
      <c r="L12" s="18">
        <f>IF(ISERROR(VLOOKUP(J12,[1]마라톤채점!$Z$5:$AI$29,4,FALSE)),"",VLOOKUP(J12,[1]마라톤채점!$Z$5:$AI$29,4,FALSE))</f>
        <v>0.20056712962962964</v>
      </c>
      <c r="M12" s="21">
        <f t="shared" si="0"/>
        <v>2.3148148148148251E-3</v>
      </c>
      <c r="N12" s="15">
        <v>9</v>
      </c>
      <c r="O12" s="17" t="str">
        <f>IF(ISERROR(VLOOKUP(N12,[1]마라톤채점!$AA$5:$AI$29,6,FALSE)),"",VLOOKUP(N12,[1]마라톤채점!$AA$5:$AI$29,6,FALSE))</f>
        <v/>
      </c>
      <c r="P12" s="18" t="str">
        <f>IF(ISERROR(VLOOKUP(N12,[1]마라톤채점!$AA$5:$AI$29,7,FALSE)),"",VLOOKUP(N12,[1]마라톤채점!$AA$5:$AI$29,7,FALSE))</f>
        <v/>
      </c>
      <c r="Q12" s="22" t="str">
        <f t="shared" si="1"/>
        <v/>
      </c>
    </row>
    <row r="13" spans="1:17">
      <c r="A13" s="11">
        <v>10</v>
      </c>
      <c r="B13" s="12" t="str">
        <f>IF(ISERROR(VLOOKUP(A13,[1]마라톤채점!$A$5:$L$349,6,FALSE)),"",VLOOKUP(A13,[1]마라톤채점!$A$5:$L$349,6,FALSE))</f>
        <v>조원준</v>
      </c>
      <c r="C13" s="13">
        <f>IF(ISERROR(VLOOKUP(A13,[1]마라톤채점!$A$5:$L$349,7,FALSE)),"",VLOOKUP(A13,[1]마라톤채점!$A$5:$L$349,7,FALSE))</f>
        <v>2.2187499999999999E-2</v>
      </c>
      <c r="D13" s="14" t="str">
        <f>IF(ISERROR(VLOOKUP(A13,[1]마라톤채점!$A$5:$L$349,11,FALSE)),"",VLOOKUP(A13,[1]마라톤채점!$A$5:$L$349,11,FALSE))</f>
        <v>포항시청</v>
      </c>
      <c r="E13" s="15">
        <v>10</v>
      </c>
      <c r="F13" s="12" t="str">
        <f>IF(ISERROR(VLOOKUP(E13,[1]마라톤채점!$B$5:$L$349,5,FALSE)),"",VLOOKUP(E13,[1]마라톤채점!$B$5:$L$349,5,FALSE))</f>
        <v>이다슬</v>
      </c>
      <c r="G13" s="13">
        <f>IF(ISERROR(VLOOKUP(E13,[1]마라톤채점!$B$5:$L$349,6,FALSE)),"",VLOOKUP(E13,[1]마라톤채점!$B$5:$L$349,6,FALSE))</f>
        <v>2.809027777777778E-2</v>
      </c>
      <c r="H13" s="12" t="str">
        <f>IF(ISERROR(VLOOKUP(E13,[1]마라톤채점!$B$5:$L$349,10,FALSE)),"",VLOOKUP(E13,[1]마라톤채점!$B$5:$L$349,10,FALSE))</f>
        <v>경기도청</v>
      </c>
      <c r="I13" s="1"/>
      <c r="J13" s="16">
        <v>10</v>
      </c>
      <c r="K13" s="17" t="str">
        <f>IF(ISERROR(VLOOKUP(J13,[1]마라톤채점!$Z$5:$AI$29,3,FALSE)),"",VLOOKUP(J13,[1]마라톤채점!$Z$5:$AI$29,3,FALSE))</f>
        <v/>
      </c>
      <c r="L13" s="18" t="str">
        <f>IF(ISERROR(VLOOKUP(J13,[1]마라톤채점!$Z$5:$AI$29,4,FALSE)),"",VLOOKUP(J13,[1]마라톤채점!$Z$5:$AI$29,4,FALSE))</f>
        <v/>
      </c>
      <c r="M13" s="21" t="str">
        <f t="shared" si="0"/>
        <v/>
      </c>
      <c r="N13" s="15">
        <v>10</v>
      </c>
      <c r="O13" s="17" t="str">
        <f>IF(ISERROR(VLOOKUP(N13,[1]마라톤채점!$AA$5:$AI$29,6,FALSE)),"",VLOOKUP(N13,[1]마라톤채점!$AA$5:$AI$29,6,FALSE))</f>
        <v/>
      </c>
      <c r="P13" s="18" t="str">
        <f>IF(ISERROR(VLOOKUP(N13,[1]마라톤채점!$AA$5:$AI$29,7,FALSE)),"",VLOOKUP(N13,[1]마라톤채점!$AA$5:$AI$29,7,FALSE))</f>
        <v/>
      </c>
      <c r="Q13" s="22" t="str">
        <f t="shared" si="1"/>
        <v/>
      </c>
    </row>
    <row r="14" spans="1:17">
      <c r="A14" s="11">
        <v>11</v>
      </c>
      <c r="B14" s="12" t="str">
        <f>IF(ISERROR(VLOOKUP(A14,[1]마라톤채점!$A$5:$L$349,6,FALSE)),"",VLOOKUP(A14,[1]마라톤채점!$A$5:$L$349,6,FALSE))</f>
        <v>소유준</v>
      </c>
      <c r="C14" s="13">
        <f>IF(ISERROR(VLOOKUP(A14,[1]마라톤채점!$A$5:$L$349,7,FALSE)),"",VLOOKUP(A14,[1]마라톤채점!$A$5:$L$349,7,FALSE))</f>
        <v>2.2280092592592591E-2</v>
      </c>
      <c r="D14" s="14" t="str">
        <f>IF(ISERROR(VLOOKUP(A14,[1]마라톤채점!$A$5:$L$349,11,FALSE)),"",VLOOKUP(A14,[1]마라톤채점!$A$5:$L$349,11,FALSE))</f>
        <v>한국전력공사</v>
      </c>
      <c r="E14" s="15">
        <v>11</v>
      </c>
      <c r="F14" s="12" t="str">
        <f>IF(ISERROR(VLOOKUP(E14,[1]마라톤채점!$B$5:$L$349,5,FALSE)),"",VLOOKUP(E14,[1]마라톤채점!$B$5:$L$349,5,FALSE))</f>
        <v>신보경</v>
      </c>
      <c r="G14" s="13">
        <f>IF(ISERROR(VLOOKUP(E14,[1]마라톤채점!$B$5:$L$349,6,FALSE)),"",VLOOKUP(E14,[1]마라톤채점!$B$5:$L$349,6,FALSE))</f>
        <v>2.9641203703703701E-2</v>
      </c>
      <c r="H14" s="12" t="str">
        <f>IF(ISERROR(VLOOKUP(E14,[1]마라톤채점!$B$5:$L$349,10,FALSE)),"",VLOOKUP(E14,[1]마라톤채점!$B$5:$L$349,10,FALSE))</f>
        <v>부천시청</v>
      </c>
      <c r="I14" s="1"/>
      <c r="J14" s="16">
        <v>11</v>
      </c>
      <c r="K14" s="17" t="str">
        <f>IF(ISERROR(VLOOKUP(J14,[1]마라톤채점!$Z$5:$AI$29,3,FALSE)),"",VLOOKUP(J14,[1]마라톤채점!$Z$5:$AI$29,3,FALSE))</f>
        <v/>
      </c>
      <c r="L14" s="18" t="str">
        <f>IF(ISERROR(VLOOKUP(J14,[1]마라톤채점!$Z$5:$AI$29,4,FALSE)),"",VLOOKUP(J14,[1]마라톤채점!$Z$5:$AI$29,4,FALSE))</f>
        <v/>
      </c>
      <c r="M14" s="21" t="str">
        <f t="shared" si="0"/>
        <v/>
      </c>
      <c r="N14" s="15">
        <v>11</v>
      </c>
      <c r="O14" s="17" t="str">
        <f>IF(ISERROR(VLOOKUP(N14,[1]마라톤채점!$AA$5:$AI$29,6,FALSE)),"",VLOOKUP(N14,[1]마라톤채점!$AA$5:$AI$29,6,FALSE))</f>
        <v/>
      </c>
      <c r="P14" s="18" t="str">
        <f>IF(ISERROR(VLOOKUP(N14,[1]마라톤채점!$AA$5:$AI$29,7,FALSE)),"",VLOOKUP(N14,[1]마라톤채점!$AA$5:$AI$29,7,FALSE))</f>
        <v/>
      </c>
      <c r="Q14" s="22" t="str">
        <f t="shared" si="1"/>
        <v/>
      </c>
    </row>
    <row r="15" spans="1:17">
      <c r="A15" s="11">
        <v>12</v>
      </c>
      <c r="B15" s="12" t="str">
        <f>IF(ISERROR(VLOOKUP(A15,[1]마라톤채점!$A$5:$L$349,6,FALSE)),"",VLOOKUP(A15,[1]마라톤채점!$A$5:$L$349,6,FALSE))</f>
        <v>유창학</v>
      </c>
      <c r="C15" s="13">
        <f>IF(ISERROR(VLOOKUP(A15,[1]마라톤채점!$A$5:$L$349,7,FALSE)),"",VLOOKUP(A15,[1]마라톤채점!$A$5:$L$349,7,FALSE))</f>
        <v>2.2291666666666668E-2</v>
      </c>
      <c r="D15" s="14" t="str">
        <f>IF(ISERROR(VLOOKUP(A15,[1]마라톤채점!$A$5:$L$349,11,FALSE)),"",VLOOKUP(A15,[1]마라톤채점!$A$5:$L$349,11,FALSE))</f>
        <v>청주시청</v>
      </c>
      <c r="E15" s="15">
        <v>12</v>
      </c>
      <c r="F15" s="12" t="str">
        <f>IF(ISERROR(VLOOKUP(E15,[1]마라톤채점!$B$5:$L$349,5,FALSE)),"",VLOOKUP(E15,[1]마라톤채점!$B$5:$L$349,5,FALSE))</f>
        <v/>
      </c>
      <c r="G15" s="13" t="str">
        <f>IF(ISERROR(VLOOKUP(E15,[1]마라톤채점!$B$5:$L$349,6,FALSE)),"",VLOOKUP(E15,[1]마라톤채점!$B$5:$L$349,6,FALSE))</f>
        <v/>
      </c>
      <c r="H15" s="12" t="str">
        <f>IF(ISERROR(VLOOKUP(E15,[1]마라톤채점!$B$5:$L$349,10,FALSE)),"",VLOOKUP(E15,[1]마라톤채점!$B$5:$L$349,10,FALSE))</f>
        <v/>
      </c>
      <c r="I15" s="1"/>
      <c r="J15" s="16">
        <v>12</v>
      </c>
      <c r="K15" s="17" t="str">
        <f>IF(ISERROR(VLOOKUP(J15,[1]마라톤채점!$Z$5:$AI$29,3,FALSE)),"",VLOOKUP(J15,[1]마라톤채점!$Z$5:$AI$29,3,FALSE))</f>
        <v/>
      </c>
      <c r="L15" s="18" t="str">
        <f>IF(ISERROR(VLOOKUP(J15,[1]마라톤채점!$Z$5:$AI$29,4,FALSE)),"",VLOOKUP(J15,[1]마라톤채점!$Z$5:$AI$29,4,FALSE))</f>
        <v/>
      </c>
      <c r="M15" s="21" t="str">
        <f t="shared" si="0"/>
        <v/>
      </c>
      <c r="N15" s="15">
        <v>12</v>
      </c>
      <c r="O15" s="17" t="str">
        <f>IF(ISERROR(VLOOKUP(N15,[1]마라톤채점!$AA$5:$AI$29,6,FALSE)),"",VLOOKUP(N15,[1]마라톤채점!$AA$5:$AI$29,6,FALSE))</f>
        <v/>
      </c>
      <c r="P15" s="18" t="str">
        <f>IF(ISERROR(VLOOKUP(N15,[1]마라톤채점!$AA$5:$AI$29,7,FALSE)),"",VLOOKUP(N15,[1]마라톤채점!$AA$5:$AI$29,7,FALSE))</f>
        <v/>
      </c>
      <c r="Q15" s="22" t="str">
        <f t="shared" si="1"/>
        <v/>
      </c>
    </row>
    <row r="16" spans="1:17">
      <c r="A16" s="11">
        <v>13</v>
      </c>
      <c r="B16" s="12" t="str">
        <f>IF(ISERROR(VLOOKUP(A16,[1]마라톤채점!$A$5:$L$349,6,FALSE)),"",VLOOKUP(A16,[1]마라톤채점!$A$5:$L$349,6,FALSE))</f>
        <v>육근태</v>
      </c>
      <c r="C16" s="13">
        <f>IF(ISERROR(VLOOKUP(A16,[1]마라톤채점!$A$5:$L$349,7,FALSE)),"",VLOOKUP(A16,[1]마라톤채점!$A$5:$L$349,7,FALSE))</f>
        <v>2.2442129629629631E-2</v>
      </c>
      <c r="D16" s="14" t="str">
        <f>IF(ISERROR(VLOOKUP(A16,[1]마라톤채점!$A$5:$L$349,11,FALSE)),"",VLOOKUP(A16,[1]마라톤채점!$A$5:$L$349,11,FALSE))</f>
        <v>구미시청</v>
      </c>
      <c r="E16" s="15">
        <v>13</v>
      </c>
      <c r="F16" s="12" t="str">
        <f>IF(ISERROR(VLOOKUP(E16,[1]마라톤채점!$B$5:$L$349,5,FALSE)),"",VLOOKUP(E16,[1]마라톤채점!$B$5:$L$349,5,FALSE))</f>
        <v/>
      </c>
      <c r="G16" s="13" t="str">
        <f>IF(ISERROR(VLOOKUP(E16,[1]마라톤채점!$B$5:$L$349,6,FALSE)),"",VLOOKUP(E16,[1]마라톤채점!$B$5:$L$349,6,FALSE))</f>
        <v/>
      </c>
      <c r="H16" s="12" t="str">
        <f>IF(ISERROR(VLOOKUP(E16,[1]마라톤채점!$B$5:$L$349,10,FALSE)),"",VLOOKUP(E16,[1]마라톤채점!$B$5:$L$349,10,FALSE))</f>
        <v/>
      </c>
      <c r="I16" s="1"/>
      <c r="J16" s="16">
        <v>13</v>
      </c>
      <c r="K16" s="17" t="str">
        <f>IF(ISERROR(VLOOKUP(J16,[1]마라톤채점!$Z$5:$AI$29,3,FALSE)),"",VLOOKUP(J16,[1]마라톤채점!$Z$5:$AI$29,3,FALSE))</f>
        <v/>
      </c>
      <c r="L16" s="18" t="str">
        <f>IF(ISERROR(VLOOKUP(J16,[1]마라톤채점!$Z$5:$AI$29,4,FALSE)),"",VLOOKUP(J16,[1]마라톤채점!$Z$5:$AI$29,4,FALSE))</f>
        <v/>
      </c>
      <c r="M16" s="21" t="str">
        <f t="shared" si="0"/>
        <v/>
      </c>
      <c r="N16" s="15">
        <v>13</v>
      </c>
      <c r="O16" s="17" t="str">
        <f>IF(ISERROR(VLOOKUP(N16,[1]마라톤채점!$AA$5:$AI$29,6,FALSE)),"",VLOOKUP(N16,[1]마라톤채점!$AA$5:$AI$29,6,FALSE))</f>
        <v/>
      </c>
      <c r="P16" s="18" t="str">
        <f>IF(ISERROR(VLOOKUP(N16,[1]마라톤채점!$AA$5:$AI$29,7,FALSE)),"",VLOOKUP(N16,[1]마라톤채점!$AA$5:$AI$29,7,FALSE))</f>
        <v/>
      </c>
      <c r="Q16" s="22" t="str">
        <f t="shared" si="1"/>
        <v/>
      </c>
    </row>
    <row r="17" spans="1:17">
      <c r="A17" s="11">
        <v>14</v>
      </c>
      <c r="B17" s="12" t="str">
        <f>IF(ISERROR(VLOOKUP(A17,[1]마라톤채점!$A$5:$L$349,6,FALSE)),"",VLOOKUP(A17,[1]마라톤채점!$A$5:$L$349,6,FALSE))</f>
        <v>김재일</v>
      </c>
      <c r="C17" s="13">
        <f>IF(ISERROR(VLOOKUP(A17,[1]마라톤채점!$A$5:$L$349,7,FALSE)),"",VLOOKUP(A17,[1]마라톤채점!$A$5:$L$349,7,FALSE))</f>
        <v>2.2592592592592591E-2</v>
      </c>
      <c r="D17" s="14" t="str">
        <f>IF(ISERROR(VLOOKUP(A17,[1]마라톤채점!$A$5:$L$349,11,FALSE)),"",VLOOKUP(A17,[1]마라톤채점!$A$5:$L$349,11,FALSE))</f>
        <v>영주시청</v>
      </c>
      <c r="E17" s="15">
        <v>14</v>
      </c>
      <c r="F17" s="12" t="str">
        <f>IF(ISERROR(VLOOKUP(E17,[1]마라톤채점!$B$5:$L$349,5,FALSE)),"",VLOOKUP(E17,[1]마라톤채점!$B$5:$L$349,5,FALSE))</f>
        <v/>
      </c>
      <c r="G17" s="13" t="str">
        <f>IF(ISERROR(VLOOKUP(E17,[1]마라톤채점!$B$5:$L$349,6,FALSE)),"",VLOOKUP(E17,[1]마라톤채점!$B$5:$L$349,6,FALSE))</f>
        <v/>
      </c>
      <c r="H17" s="12" t="str">
        <f>IF(ISERROR(VLOOKUP(E17,[1]마라톤채점!$B$5:$L$349,10,FALSE)),"",VLOOKUP(E17,[1]마라톤채점!$B$5:$L$349,10,FALSE))</f>
        <v/>
      </c>
      <c r="I17" s="1"/>
      <c r="J17" s="16">
        <v>14</v>
      </c>
      <c r="K17" s="17" t="str">
        <f>IF(ISERROR(VLOOKUP(J17,[1]마라톤채점!$Z$5:$AI$29,3,FALSE)),"",VLOOKUP(J17,[1]마라톤채점!$Z$5:$AI$29,3,FALSE))</f>
        <v/>
      </c>
      <c r="L17" s="18" t="str">
        <f>IF(ISERROR(VLOOKUP(J17,[1]마라톤채점!$Z$5:$AI$29,4,FALSE)),"",VLOOKUP(J17,[1]마라톤채점!$Z$5:$AI$29,4,FALSE))</f>
        <v/>
      </c>
      <c r="M17" s="21" t="str">
        <f t="shared" si="0"/>
        <v/>
      </c>
      <c r="N17" s="15">
        <v>14</v>
      </c>
      <c r="O17" s="17" t="str">
        <f>IF(ISERROR(VLOOKUP(N17,[1]마라톤채점!$AA$5:$AI$29,6,FALSE)),"",VLOOKUP(N17,[1]마라톤채점!$AA$5:$AI$29,6,FALSE))</f>
        <v/>
      </c>
      <c r="P17" s="18" t="str">
        <f>IF(ISERROR(VLOOKUP(N17,[1]마라톤채점!$AA$5:$AI$29,7,FALSE)),"",VLOOKUP(N17,[1]마라톤채점!$AA$5:$AI$29,7,FALSE))</f>
        <v/>
      </c>
      <c r="Q17" s="22" t="str">
        <f t="shared" si="1"/>
        <v/>
      </c>
    </row>
    <row r="18" spans="1:17">
      <c r="A18" s="11">
        <v>15</v>
      </c>
      <c r="B18" s="12" t="str">
        <f>IF(ISERROR(VLOOKUP(A18,[1]마라톤채점!$A$5:$L$349,6,FALSE)),"",VLOOKUP(A18,[1]마라톤채점!$A$5:$L$349,6,FALSE))</f>
        <v>조세호</v>
      </c>
      <c r="C18" s="13">
        <f>IF(ISERROR(VLOOKUP(A18,[1]마라톤채점!$A$5:$L$349,7,FALSE)),"",VLOOKUP(A18,[1]마라톤채점!$A$5:$L$349,7,FALSE))</f>
        <v>2.2777777777777775E-2</v>
      </c>
      <c r="D18" s="14" t="str">
        <f>IF(ISERROR(VLOOKUP(A18,[1]마라톤채점!$A$5:$L$349,11,FALSE)),"",VLOOKUP(A18,[1]마라톤채점!$A$5:$L$349,11,FALSE))</f>
        <v>청주시청</v>
      </c>
      <c r="E18" s="15">
        <v>15</v>
      </c>
      <c r="F18" s="12" t="str">
        <f>IF(ISERROR(VLOOKUP(E18,[1]마라톤채점!$B$5:$L$349,5,FALSE)),"",VLOOKUP(E18,[1]마라톤채점!$B$5:$L$349,5,FALSE))</f>
        <v/>
      </c>
      <c r="G18" s="13" t="str">
        <f>IF(ISERROR(VLOOKUP(E18,[1]마라톤채점!$B$5:$L$349,6,FALSE)),"",VLOOKUP(E18,[1]마라톤채점!$B$5:$L$349,6,FALSE))</f>
        <v/>
      </c>
      <c r="H18" s="12" t="str">
        <f>IF(ISERROR(VLOOKUP(E18,[1]마라톤채점!$B$5:$L$349,10,FALSE)),"",VLOOKUP(E18,[1]마라톤채점!$B$5:$L$349,10,FALSE))</f>
        <v/>
      </c>
      <c r="I18" s="1"/>
      <c r="J18" s="16">
        <v>15</v>
      </c>
      <c r="K18" s="17" t="str">
        <f>IF(ISERROR(VLOOKUP(J18,[1]마라톤채점!$Z$5:$AI$29,3,FALSE)),"",VLOOKUP(J18,[1]마라톤채점!$Z$5:$AI$29,3,FALSE))</f>
        <v/>
      </c>
      <c r="L18" s="18" t="str">
        <f>IF(ISERROR(VLOOKUP(J18,[1]마라톤채점!$Z$5:$AI$29,4,FALSE)),"",VLOOKUP(J18,[1]마라톤채점!$Z$5:$AI$29,4,FALSE))</f>
        <v/>
      </c>
      <c r="M18" s="21" t="str">
        <f t="shared" si="0"/>
        <v/>
      </c>
      <c r="N18" s="15">
        <v>15</v>
      </c>
      <c r="O18" s="17" t="str">
        <f>IF(ISERROR(VLOOKUP(N18,[1]마라톤채점!$AA$5:$AI$29,6,FALSE)),"",VLOOKUP(N18,[1]마라톤채점!$AA$5:$AI$29,6,FALSE))</f>
        <v/>
      </c>
      <c r="P18" s="18" t="str">
        <f>IF(ISERROR(VLOOKUP(N18,[1]마라톤채점!$AA$5:$AI$29,7,FALSE)),"",VLOOKUP(N18,[1]마라톤채점!$AA$5:$AI$29,7,FALSE))</f>
        <v/>
      </c>
      <c r="Q18" s="22" t="str">
        <f t="shared" si="1"/>
        <v/>
      </c>
    </row>
    <row r="19" spans="1:17">
      <c r="A19" s="11">
        <v>16</v>
      </c>
      <c r="B19" s="12" t="str">
        <f>IF(ISERROR(VLOOKUP(A19,[1]마라톤채점!$A$5:$L$349,6,FALSE)),"",VLOOKUP(A19,[1]마라톤채점!$A$5:$L$349,6,FALSE))</f>
        <v>정운산</v>
      </c>
      <c r="C19" s="13">
        <f>IF(ISERROR(VLOOKUP(A19,[1]마라톤채점!$A$5:$L$349,7,FALSE)),"",VLOOKUP(A19,[1]마라톤채점!$A$5:$L$349,7,FALSE))</f>
        <v>2.2881944444444444E-2</v>
      </c>
      <c r="D19" s="14" t="str">
        <f>IF(ISERROR(VLOOKUP(A19,[1]마라톤채점!$A$5:$L$349,11,FALSE)),"",VLOOKUP(A19,[1]마라톤채점!$A$5:$L$349,11,FALSE))</f>
        <v>구미시청</v>
      </c>
      <c r="E19" s="15">
        <v>16</v>
      </c>
      <c r="F19" s="12" t="str">
        <f>IF(ISERROR(VLOOKUP(E19,[1]마라톤채점!$B$5:$L$349,5,FALSE)),"",VLOOKUP(E19,[1]마라톤채점!$B$5:$L$349,5,FALSE))</f>
        <v/>
      </c>
      <c r="G19" s="13" t="str">
        <f>IF(ISERROR(VLOOKUP(E19,[1]마라톤채점!$B$5:$L$349,6,FALSE)),"",VLOOKUP(E19,[1]마라톤채점!$B$5:$L$349,6,FALSE))</f>
        <v/>
      </c>
      <c r="H19" s="12" t="str">
        <f>IF(ISERROR(VLOOKUP(E19,[1]마라톤채점!$B$5:$L$349,10,FALSE)),"",VLOOKUP(E19,[1]마라톤채점!$B$5:$L$349,10,FALSE))</f>
        <v/>
      </c>
      <c r="I19" s="1"/>
      <c r="J19" s="16">
        <v>16</v>
      </c>
      <c r="K19" s="17" t="str">
        <f>IF(ISERROR(VLOOKUP(J19,[1]마라톤채점!$Z$5:$AI$29,3,FALSE)),"",VLOOKUP(J19,[1]마라톤채점!$Z$5:$AI$29,3,FALSE))</f>
        <v/>
      </c>
      <c r="L19" s="18" t="str">
        <f>IF(ISERROR(VLOOKUP(J19,[1]마라톤채점!$Z$5:$AI$29,4,FALSE)),"",VLOOKUP(J19,[1]마라톤채점!$Z$5:$AI$29,4,FALSE))</f>
        <v/>
      </c>
      <c r="M19" s="21" t="str">
        <f t="shared" si="0"/>
        <v/>
      </c>
      <c r="N19" s="15">
        <v>16</v>
      </c>
      <c r="O19" s="17" t="str">
        <f>IF(ISERROR(VLOOKUP(N19,[1]마라톤채점!$AA$5:$AI$29,6,FALSE)),"",VLOOKUP(N19,[1]마라톤채점!$AA$5:$AI$29,6,FALSE))</f>
        <v/>
      </c>
      <c r="P19" s="18" t="str">
        <f>IF(ISERROR(VLOOKUP(N19,[1]마라톤채점!$AA$5:$AI$29,7,FALSE)),"",VLOOKUP(N19,[1]마라톤채점!$AA$5:$AI$29,7,FALSE))</f>
        <v/>
      </c>
      <c r="Q19" s="22" t="str">
        <f t="shared" si="1"/>
        <v/>
      </c>
    </row>
    <row r="20" spans="1:17">
      <c r="A20" s="11">
        <v>17</v>
      </c>
      <c r="B20" s="12" t="str">
        <f>IF(ISERROR(VLOOKUP(A20,[1]마라톤채점!$A$5:$L$349,6,FALSE)),"",VLOOKUP(A20,[1]마라톤채점!$A$5:$L$349,6,FALSE))</f>
        <v>박영민</v>
      </c>
      <c r="C20" s="13">
        <f>IF(ISERROR(VLOOKUP(A20,[1]마라톤채점!$A$5:$L$349,7,FALSE)),"",VLOOKUP(A20,[1]마라톤채점!$A$5:$L$349,7,FALSE))</f>
        <v>2.3587962962962963E-2</v>
      </c>
      <c r="D20" s="14" t="str">
        <f>IF(ISERROR(VLOOKUP(A20,[1]마라톤채점!$A$5:$L$349,11,FALSE)),"",VLOOKUP(A20,[1]마라톤채점!$A$5:$L$349,11,FALSE))</f>
        <v>포항시청</v>
      </c>
      <c r="E20" s="15">
        <v>17</v>
      </c>
      <c r="F20" s="12" t="str">
        <f>IF(ISERROR(VLOOKUP(E20,[1]마라톤채점!$B$5:$L$349,5,FALSE)),"",VLOOKUP(E20,[1]마라톤채점!$B$5:$L$349,5,FALSE))</f>
        <v/>
      </c>
      <c r="G20" s="13" t="str">
        <f>IF(ISERROR(VLOOKUP(E20,[1]마라톤채점!$B$5:$L$349,6,FALSE)),"",VLOOKUP(E20,[1]마라톤채점!$B$5:$L$349,6,FALSE))</f>
        <v/>
      </c>
      <c r="H20" s="12" t="str">
        <f>IF(ISERROR(VLOOKUP(E20,[1]마라톤채점!$B$5:$L$349,10,FALSE)),"",VLOOKUP(E20,[1]마라톤채점!$B$5:$L$349,10,FALSE))</f>
        <v/>
      </c>
      <c r="I20" s="1"/>
      <c r="J20" s="16">
        <v>17</v>
      </c>
      <c r="K20" s="17" t="str">
        <f>IF(ISERROR(VLOOKUP(J20,[1]마라톤채점!$Z$5:$AI$29,3,FALSE)),"",VLOOKUP(J20,[1]마라톤채점!$Z$5:$AI$29,3,FALSE))</f>
        <v/>
      </c>
      <c r="L20" s="18" t="str">
        <f>IF(ISERROR(VLOOKUP(J20,[1]마라톤채점!$Z$5:$AI$29,4,FALSE)),"",VLOOKUP(J20,[1]마라톤채점!$Z$5:$AI$29,4,FALSE))</f>
        <v/>
      </c>
      <c r="M20" s="21" t="str">
        <f t="shared" si="0"/>
        <v/>
      </c>
      <c r="N20" s="15">
        <v>17</v>
      </c>
      <c r="O20" s="17" t="str">
        <f>IF(ISERROR(VLOOKUP(N20,[1]마라톤채점!$AA$5:$AI$29,6,FALSE)),"",VLOOKUP(N20,[1]마라톤채점!$AA$5:$AI$29,6,FALSE))</f>
        <v/>
      </c>
      <c r="P20" s="18" t="str">
        <f>IF(ISERROR(VLOOKUP(N20,[1]마라톤채점!$AA$5:$AI$29,7,FALSE)),"",VLOOKUP(N20,[1]마라톤채점!$AA$5:$AI$29,7,FALSE))</f>
        <v/>
      </c>
      <c r="Q20" s="22" t="str">
        <f t="shared" si="1"/>
        <v/>
      </c>
    </row>
    <row r="21" spans="1:17">
      <c r="A21" s="11">
        <v>18</v>
      </c>
      <c r="B21" s="12" t="str">
        <f>IF(ISERROR(VLOOKUP(A21,[1]마라톤채점!$A$5:$L$349,6,FALSE)),"",VLOOKUP(A21,[1]마라톤채점!$A$5:$L$349,6,FALSE))</f>
        <v>권재우</v>
      </c>
      <c r="C21" s="13">
        <f>IF(ISERROR(VLOOKUP(A21,[1]마라톤채점!$A$5:$L$349,7,FALSE)),"",VLOOKUP(A21,[1]마라톤채점!$A$5:$L$349,7,FALSE))</f>
        <v>2.359953703703704E-2</v>
      </c>
      <c r="D21" s="14" t="str">
        <f>IF(ISERROR(VLOOKUP(A21,[1]마라톤채점!$A$5:$L$349,11,FALSE)),"",VLOOKUP(A21,[1]마라톤채점!$A$5:$L$349,11,FALSE))</f>
        <v>제주시청</v>
      </c>
      <c r="E21" s="15">
        <v>18</v>
      </c>
      <c r="F21" s="12" t="str">
        <f>IF(ISERROR(VLOOKUP(E21,[1]마라톤채점!$B$5:$L$349,5,FALSE)),"",VLOOKUP(E21,[1]마라톤채점!$B$5:$L$349,5,FALSE))</f>
        <v/>
      </c>
      <c r="G21" s="13" t="str">
        <f>IF(ISERROR(VLOOKUP(E21,[1]마라톤채점!$B$5:$L$349,6,FALSE)),"",VLOOKUP(E21,[1]마라톤채점!$B$5:$L$349,6,FALSE))</f>
        <v/>
      </c>
      <c r="H21" s="12" t="str">
        <f>IF(ISERROR(VLOOKUP(E21,[1]마라톤채점!$B$5:$L$349,10,FALSE)),"",VLOOKUP(E21,[1]마라톤채점!$B$5:$L$349,10,FALSE))</f>
        <v/>
      </c>
      <c r="I21" s="1"/>
      <c r="J21" s="16">
        <v>18</v>
      </c>
      <c r="K21" s="17" t="str">
        <f>IF(ISERROR(VLOOKUP(J21,[1]마라톤채점!$Z$5:$AI$29,3,FALSE)),"",VLOOKUP(J21,[1]마라톤채점!$Z$5:$AI$29,3,FALSE))</f>
        <v/>
      </c>
      <c r="L21" s="18" t="str">
        <f>IF(ISERROR(VLOOKUP(J21,[1]마라톤채점!$Z$5:$AI$29,4,FALSE)),"",VLOOKUP(J21,[1]마라톤채점!$Z$5:$AI$29,4,FALSE))</f>
        <v/>
      </c>
      <c r="M21" s="21" t="str">
        <f t="shared" si="0"/>
        <v/>
      </c>
      <c r="N21" s="15">
        <v>18</v>
      </c>
      <c r="O21" s="17" t="str">
        <f>IF(ISERROR(VLOOKUP(N21,[1]마라톤채점!$AA$5:$AI$29,6,FALSE)),"",VLOOKUP(N21,[1]마라톤채점!$AA$5:$AI$29,6,FALSE))</f>
        <v/>
      </c>
      <c r="P21" s="18" t="str">
        <f>IF(ISERROR(VLOOKUP(N21,[1]마라톤채점!$AA$5:$AI$29,7,FALSE)),"",VLOOKUP(N21,[1]마라톤채점!$AA$5:$AI$29,7,FALSE))</f>
        <v/>
      </c>
      <c r="Q21" s="22" t="str">
        <f t="shared" si="1"/>
        <v/>
      </c>
    </row>
    <row r="22" spans="1:17">
      <c r="A22" s="11">
        <v>19</v>
      </c>
      <c r="B22" s="12" t="str">
        <f>IF(ISERROR(VLOOKUP(A22,[1]마라톤채점!$A$5:$L$349,6,FALSE)),"",VLOOKUP(A22,[1]마라톤채점!$A$5:$L$349,6,FALSE))</f>
        <v>신용욱</v>
      </c>
      <c r="C22" s="13">
        <f>IF(ISERROR(VLOOKUP(A22,[1]마라톤채점!$A$5:$L$349,7,FALSE)),"",VLOOKUP(A22,[1]마라톤채점!$A$5:$L$349,7,FALSE))</f>
        <v>2.361111111111111E-2</v>
      </c>
      <c r="D22" s="14" t="str">
        <f>IF(ISERROR(VLOOKUP(A22,[1]마라톤채점!$A$5:$L$349,11,FALSE)),"",VLOOKUP(A22,[1]마라톤채점!$A$5:$L$349,11,FALSE))</f>
        <v>남양주시청</v>
      </c>
      <c r="E22" s="15">
        <v>19</v>
      </c>
      <c r="F22" s="12" t="str">
        <f>IF(ISERROR(VLOOKUP(E22,[1]마라톤채점!$B$5:$L$349,5,FALSE)),"",VLOOKUP(E22,[1]마라톤채점!$B$5:$L$349,5,FALSE))</f>
        <v/>
      </c>
      <c r="G22" s="13" t="str">
        <f>IF(ISERROR(VLOOKUP(E22,[1]마라톤채점!$B$5:$L$349,6,FALSE)),"",VLOOKUP(E22,[1]마라톤채점!$B$5:$L$349,6,FALSE))</f>
        <v/>
      </c>
      <c r="H22" s="12" t="str">
        <f>IF(ISERROR(VLOOKUP(E22,[1]마라톤채점!$B$5:$L$349,10,FALSE)),"",VLOOKUP(E22,[1]마라톤채점!$B$5:$L$349,10,FALSE))</f>
        <v/>
      </c>
      <c r="I22" s="1"/>
      <c r="J22" s="16">
        <v>19</v>
      </c>
      <c r="K22" s="17" t="str">
        <f>IF(ISERROR(VLOOKUP(J22,[1]마라톤채점!$Z$5:$AI$29,3,FALSE)),"",VLOOKUP(J22,[1]마라톤채점!$Z$5:$AI$29,3,FALSE))</f>
        <v/>
      </c>
      <c r="L22" s="18" t="str">
        <f>IF(ISERROR(VLOOKUP(J22,[1]마라톤채점!$Z$5:$AI$29,4,FALSE)),"",VLOOKUP(J22,[1]마라톤채점!$Z$5:$AI$29,4,FALSE))</f>
        <v/>
      </c>
      <c r="M22" s="21" t="str">
        <f t="shared" si="0"/>
        <v/>
      </c>
      <c r="N22" s="15">
        <v>19</v>
      </c>
      <c r="O22" s="17" t="str">
        <f>IF(ISERROR(VLOOKUP(N22,[1]마라톤채점!$AA$5:$AI$29,6,FALSE)),"",VLOOKUP(N22,[1]마라톤채점!$AA$5:$AI$29,6,FALSE))</f>
        <v/>
      </c>
      <c r="P22" s="18" t="str">
        <f>IF(ISERROR(VLOOKUP(N22,[1]마라톤채점!$AA$5:$AI$29,7,FALSE)),"",VLOOKUP(N22,[1]마라톤채점!$AA$5:$AI$29,7,FALSE))</f>
        <v/>
      </c>
      <c r="Q22" s="22" t="str">
        <f t="shared" si="1"/>
        <v/>
      </c>
    </row>
    <row r="23" spans="1:17">
      <c r="A23" s="11">
        <v>20</v>
      </c>
      <c r="B23" s="12" t="str">
        <f>IF(ISERROR(VLOOKUP(A23,[1]마라톤채점!$A$5:$L$349,6,FALSE)),"",VLOOKUP(A23,[1]마라톤채점!$A$5:$L$349,6,FALSE))</f>
        <v>박영렬</v>
      </c>
      <c r="C23" s="13">
        <f>IF(ISERROR(VLOOKUP(A23,[1]마라톤채점!$A$5:$L$349,7,FALSE)),"",VLOOKUP(A23,[1]마라톤채점!$A$5:$L$349,7,FALSE))</f>
        <v>2.372685185185185E-2</v>
      </c>
      <c r="D23" s="14" t="str">
        <f>IF(ISERROR(VLOOKUP(A23,[1]마라톤채점!$A$5:$L$349,11,FALSE)),"",VLOOKUP(A23,[1]마라톤채점!$A$5:$L$349,11,FALSE))</f>
        <v>청주시청</v>
      </c>
      <c r="E23" s="15">
        <v>20</v>
      </c>
      <c r="F23" s="12" t="str">
        <f>IF(ISERROR(VLOOKUP(E23,[1]마라톤채점!$B$5:$L$349,5,FALSE)),"",VLOOKUP(E23,[1]마라톤채점!$B$5:$L$349,5,FALSE))</f>
        <v/>
      </c>
      <c r="G23" s="13" t="str">
        <f>IF(ISERROR(VLOOKUP(E23,[1]마라톤채점!$B$5:$L$349,6,FALSE)),"",VLOOKUP(E23,[1]마라톤채점!$B$5:$L$349,6,FALSE))</f>
        <v/>
      </c>
      <c r="H23" s="12" t="str">
        <f>IF(ISERROR(VLOOKUP(E23,[1]마라톤채점!$B$5:$L$349,10,FALSE)),"",VLOOKUP(E23,[1]마라톤채점!$B$5:$L$349,10,FALSE))</f>
        <v/>
      </c>
      <c r="I23" s="1"/>
      <c r="J23" s="16">
        <v>20</v>
      </c>
      <c r="K23" s="17" t="str">
        <f>IF(ISERROR(VLOOKUP(J23,[1]마라톤채점!$Z$5:$AI$29,3,FALSE)),"",VLOOKUP(J23,[1]마라톤채점!$Z$5:$AI$29,3,FALSE))</f>
        <v/>
      </c>
      <c r="L23" s="18" t="str">
        <f>IF(ISERROR(VLOOKUP(J23,[1]마라톤채점!$Z$5:$AI$29,4,FALSE)),"",VLOOKUP(J23,[1]마라톤채점!$Z$5:$AI$29,4,FALSE))</f>
        <v/>
      </c>
      <c r="M23" s="21" t="str">
        <f t="shared" si="0"/>
        <v/>
      </c>
      <c r="N23" s="15">
        <v>20</v>
      </c>
      <c r="O23" s="17" t="str">
        <f>IF(ISERROR(VLOOKUP(N23,[1]마라톤채점!$AA$5:$AI$29,6,FALSE)),"",VLOOKUP(N23,[1]마라톤채점!$AA$5:$AI$29,6,FALSE))</f>
        <v/>
      </c>
      <c r="P23" s="18" t="str">
        <f>IF(ISERROR(VLOOKUP(N23,[1]마라톤채점!$AA$5:$AI$29,7,FALSE)),"",VLOOKUP(N23,[1]마라톤채점!$AA$5:$AI$29,7,FALSE))</f>
        <v/>
      </c>
      <c r="Q23" s="22" t="str">
        <f t="shared" si="1"/>
        <v/>
      </c>
    </row>
    <row r="24" spans="1:17">
      <c r="A24" s="11">
        <v>21</v>
      </c>
      <c r="B24" s="12" t="str">
        <f>IF(ISERROR(VLOOKUP(A24,[1]마라톤채점!$A$5:$L$349,6,FALSE)),"",VLOOKUP(A24,[1]마라톤채점!$A$5:$L$349,6,FALSE))</f>
        <v>황준석</v>
      </c>
      <c r="C24" s="13">
        <f>IF(ISERROR(VLOOKUP(A24,[1]마라톤채점!$A$5:$L$349,7,FALSE)),"",VLOOKUP(A24,[1]마라톤채점!$A$5:$L$349,7,FALSE))</f>
        <v>2.4224537037037034E-2</v>
      </c>
      <c r="D24" s="14" t="str">
        <f>IF(ISERROR(VLOOKUP(A24,[1]마라톤채점!$A$5:$L$349,11,FALSE)),"",VLOOKUP(A24,[1]마라톤채점!$A$5:$L$349,11,FALSE))</f>
        <v>구미시청</v>
      </c>
      <c r="E24" s="15">
        <v>21</v>
      </c>
      <c r="F24" s="12" t="str">
        <f>IF(ISERROR(VLOOKUP(E24,[1]마라톤채점!$B$5:$L$349,5,FALSE)),"",VLOOKUP(E24,[1]마라톤채점!$B$5:$L$349,5,FALSE))</f>
        <v/>
      </c>
      <c r="G24" s="13" t="str">
        <f>IF(ISERROR(VLOOKUP(E24,[1]마라톤채점!$B$5:$L$349,6,FALSE)),"",VLOOKUP(E24,[1]마라톤채점!$B$5:$L$349,6,FALSE))</f>
        <v/>
      </c>
      <c r="H24" s="12" t="str">
        <f>IF(ISERROR(VLOOKUP(E24,[1]마라톤채점!$B$5:$L$349,10,FALSE)),"",VLOOKUP(E24,[1]마라톤채점!$B$5:$L$349,10,FALSE))</f>
        <v/>
      </c>
      <c r="I24" s="1"/>
      <c r="J24" s="16">
        <v>21</v>
      </c>
      <c r="K24" s="17" t="str">
        <f>IF(ISERROR(VLOOKUP(J24,[1]마라톤채점!$Z$5:$AI$29,3,FALSE)),"",VLOOKUP(J24,[1]마라톤채점!$Z$5:$AI$29,3,FALSE))</f>
        <v/>
      </c>
      <c r="L24" s="18" t="str">
        <f>IF(ISERROR(VLOOKUP(J24,[1]마라톤채점!$Z$5:$AI$29,4,FALSE)),"",VLOOKUP(J24,[1]마라톤채점!$Z$5:$AI$29,4,FALSE))</f>
        <v/>
      </c>
      <c r="M24" s="21" t="str">
        <f t="shared" si="0"/>
        <v/>
      </c>
      <c r="N24" s="15">
        <v>21</v>
      </c>
      <c r="O24" s="17" t="str">
        <f>IF(ISERROR(VLOOKUP(N24,[1]마라톤채점!$AA$5:$AI$29,6,FALSE)),"",VLOOKUP(N24,[1]마라톤채점!$AA$5:$AI$29,6,FALSE))</f>
        <v/>
      </c>
      <c r="P24" s="18" t="str">
        <f>IF(ISERROR(VLOOKUP(N24,[1]마라톤채점!$AA$5:$AI$29,7,FALSE)),"",VLOOKUP(N24,[1]마라톤채점!$AA$5:$AI$29,7,FALSE))</f>
        <v/>
      </c>
      <c r="Q24" s="22" t="str">
        <f t="shared" si="1"/>
        <v/>
      </c>
    </row>
    <row r="25" spans="1:17">
      <c r="A25" s="11">
        <v>22</v>
      </c>
      <c r="B25" s="12" t="str">
        <f>IF(ISERROR(VLOOKUP(A25,[1]마라톤채점!$A$5:$L$349,6,FALSE)),"",VLOOKUP(A25,[1]마라톤채점!$A$5:$L$349,6,FALSE))</f>
        <v>정현수</v>
      </c>
      <c r="C25" s="13">
        <f>IF(ISERROR(VLOOKUP(A25,[1]마라톤채점!$A$5:$L$349,7,FALSE)),"",VLOOKUP(A25,[1]마라톤채점!$A$5:$L$349,7,FALSE))</f>
        <v>2.4571759259259262E-2</v>
      </c>
      <c r="D25" s="14" t="str">
        <f>IF(ISERROR(VLOOKUP(A25,[1]마라톤채점!$A$5:$L$349,11,FALSE)),"",VLOOKUP(A25,[1]마라톤채점!$A$5:$L$349,11,FALSE))</f>
        <v>영주시청</v>
      </c>
      <c r="E25" s="15">
        <v>22</v>
      </c>
      <c r="F25" s="12" t="str">
        <f>IF(ISERROR(VLOOKUP(E25,[1]마라톤채점!$B$5:$L$349,5,FALSE)),"",VLOOKUP(E25,[1]마라톤채점!$B$5:$L$349,5,FALSE))</f>
        <v/>
      </c>
      <c r="G25" s="13" t="str">
        <f>IF(ISERROR(VLOOKUP(E25,[1]마라톤채점!$B$5:$L$349,6,FALSE)),"",VLOOKUP(E25,[1]마라톤채점!$B$5:$L$349,6,FALSE))</f>
        <v/>
      </c>
      <c r="H25" s="12" t="str">
        <f>IF(ISERROR(VLOOKUP(E25,[1]마라톤채점!$B$5:$L$349,10,FALSE)),"",VLOOKUP(E25,[1]마라톤채점!$B$5:$L$349,10,FALSE))</f>
        <v/>
      </c>
      <c r="I25" s="1"/>
      <c r="J25" s="16">
        <v>22</v>
      </c>
      <c r="K25" s="17" t="str">
        <f>IF(ISERROR(VLOOKUP(J25,[1]마라톤채점!$Z$5:$AI$29,3,FALSE)),"",VLOOKUP(J25,[1]마라톤채점!$Z$5:$AI$29,3,FALSE))</f>
        <v/>
      </c>
      <c r="L25" s="18" t="str">
        <f>IF(ISERROR(VLOOKUP(J25,[1]마라톤채점!$Z$5:$AI$29,4,FALSE)),"",VLOOKUP(J25,[1]마라톤채점!$Z$5:$AI$29,4,FALSE))</f>
        <v/>
      </c>
      <c r="M25" s="21" t="str">
        <f t="shared" si="0"/>
        <v/>
      </c>
      <c r="N25" s="15">
        <v>22</v>
      </c>
      <c r="O25" s="17" t="str">
        <f>IF(ISERROR(VLOOKUP(N25,[1]마라톤채점!$AA$5:$AI$29,6,FALSE)),"",VLOOKUP(N25,[1]마라톤채점!$AA$5:$AI$29,6,FALSE))</f>
        <v/>
      </c>
      <c r="P25" s="18" t="str">
        <f>IF(ISERROR(VLOOKUP(N25,[1]마라톤채점!$AA$5:$AI$29,7,FALSE)),"",VLOOKUP(N25,[1]마라톤채점!$AA$5:$AI$29,7,FALSE))</f>
        <v/>
      </c>
      <c r="Q25" s="22" t="str">
        <f t="shared" si="1"/>
        <v/>
      </c>
    </row>
    <row r="26" spans="1:17">
      <c r="A26" s="11">
        <v>23</v>
      </c>
      <c r="B26" s="12" t="str">
        <f>IF(ISERROR(VLOOKUP(A26,[1]마라톤채점!$A$5:$L$349,6,FALSE)),"",VLOOKUP(A26,[1]마라톤채점!$A$5:$L$349,6,FALSE))</f>
        <v>강병규</v>
      </c>
      <c r="C26" s="13">
        <f>IF(ISERROR(VLOOKUP(A26,[1]마라톤채점!$A$5:$L$349,7,FALSE)),"",VLOOKUP(A26,[1]마라톤채점!$A$5:$L$349,7,FALSE))</f>
        <v>2.4606481481481479E-2</v>
      </c>
      <c r="D26" s="14" t="str">
        <f>IF(ISERROR(VLOOKUP(A26,[1]마라톤채점!$A$5:$L$349,11,FALSE)),"",VLOOKUP(A26,[1]마라톤채점!$A$5:$L$349,11,FALSE))</f>
        <v>포항시청</v>
      </c>
      <c r="E26" s="15">
        <v>23</v>
      </c>
      <c r="F26" s="12" t="str">
        <f>IF(ISERROR(VLOOKUP(E26,[1]마라톤채점!$B$5:$L$349,5,FALSE)),"",VLOOKUP(E26,[1]마라톤채점!$B$5:$L$349,5,FALSE))</f>
        <v/>
      </c>
      <c r="G26" s="13" t="str">
        <f>IF(ISERROR(VLOOKUP(E26,[1]마라톤채점!$B$5:$L$349,6,FALSE)),"",VLOOKUP(E26,[1]마라톤채점!$B$5:$L$349,6,FALSE))</f>
        <v/>
      </c>
      <c r="H26" s="12" t="str">
        <f>IF(ISERROR(VLOOKUP(E26,[1]마라톤채점!$B$5:$L$349,10,FALSE)),"",VLOOKUP(E26,[1]마라톤채점!$B$5:$L$349,10,FALSE))</f>
        <v/>
      </c>
      <c r="I26" s="1"/>
      <c r="J26" s="16">
        <v>23</v>
      </c>
      <c r="K26" s="17" t="str">
        <f>IF(ISERROR(VLOOKUP(J26,[1]마라톤채점!$Z$5:$AI$29,3,FALSE)),"",VLOOKUP(J26,[1]마라톤채점!$Z$5:$AI$29,3,FALSE))</f>
        <v/>
      </c>
      <c r="L26" s="18" t="str">
        <f>IF(ISERROR(VLOOKUP(J26,[1]마라톤채점!$Z$5:$AI$29,4,FALSE)),"",VLOOKUP(J26,[1]마라톤채점!$Z$5:$AI$29,4,FALSE))</f>
        <v/>
      </c>
      <c r="M26" s="21" t="str">
        <f t="shared" si="0"/>
        <v/>
      </c>
      <c r="N26" s="15">
        <v>23</v>
      </c>
      <c r="O26" s="17" t="str">
        <f>IF(ISERROR(VLOOKUP(N26,[1]마라톤채점!$AA$5:$AI$29,6,FALSE)),"",VLOOKUP(N26,[1]마라톤채점!$AA$5:$AI$29,6,FALSE))</f>
        <v/>
      </c>
      <c r="P26" s="18" t="str">
        <f>IF(ISERROR(VLOOKUP(N26,[1]마라톤채점!$AA$5:$AI$29,7,FALSE)),"",VLOOKUP(N26,[1]마라톤채점!$AA$5:$AI$29,7,FALSE))</f>
        <v/>
      </c>
      <c r="Q26" s="22" t="str">
        <f t="shared" si="1"/>
        <v/>
      </c>
    </row>
    <row r="27" spans="1:17">
      <c r="A27" s="11">
        <v>24</v>
      </c>
      <c r="B27" s="12" t="str">
        <f>IF(ISERROR(VLOOKUP(A27,[1]마라톤채점!$A$5:$L$349,6,FALSE)),"",VLOOKUP(A27,[1]마라톤채점!$A$5:$L$349,6,FALSE))</f>
        <v>강길동</v>
      </c>
      <c r="C27" s="13">
        <f>IF(ISERROR(VLOOKUP(A27,[1]마라톤채점!$A$5:$L$349,7,FALSE)),"",VLOOKUP(A27,[1]마라톤채점!$A$5:$L$349,7,FALSE))</f>
        <v>2.480324074074074E-2</v>
      </c>
      <c r="D27" s="14" t="str">
        <f>IF(ISERROR(VLOOKUP(A27,[1]마라톤채점!$A$5:$L$349,11,FALSE)),"",VLOOKUP(A27,[1]마라톤채점!$A$5:$L$349,11,FALSE))</f>
        <v>삼성전자</v>
      </c>
      <c r="E27" s="15">
        <v>24</v>
      </c>
      <c r="F27" s="12" t="str">
        <f>IF(ISERROR(VLOOKUP(E27,[1]마라톤채점!$B$5:$L$349,5,FALSE)),"",VLOOKUP(E27,[1]마라톤채점!$B$5:$L$349,5,FALSE))</f>
        <v/>
      </c>
      <c r="G27" s="13" t="str">
        <f>IF(ISERROR(VLOOKUP(E27,[1]마라톤채점!$B$5:$L$349,6,FALSE)),"",VLOOKUP(E27,[1]마라톤채점!$B$5:$L$349,6,FALSE))</f>
        <v/>
      </c>
      <c r="H27" s="12" t="str">
        <f>IF(ISERROR(VLOOKUP(E27,[1]마라톤채점!$B$5:$L$349,10,FALSE)),"",VLOOKUP(E27,[1]마라톤채점!$B$5:$L$349,10,FALSE))</f>
        <v/>
      </c>
      <c r="I27" s="1"/>
      <c r="J27" s="16">
        <v>24</v>
      </c>
      <c r="K27" s="17" t="str">
        <f>IF(ISERROR(VLOOKUP(J27,[1]마라톤채점!$Z$5:$AI$29,3,FALSE)),"",VLOOKUP(J27,[1]마라톤채점!$Z$5:$AI$29,3,FALSE))</f>
        <v/>
      </c>
      <c r="L27" s="18" t="str">
        <f>IF(ISERROR(VLOOKUP(J27,[1]마라톤채점!$Z$5:$AI$29,4,FALSE)),"",VLOOKUP(J27,[1]마라톤채점!$Z$5:$AI$29,4,FALSE))</f>
        <v/>
      </c>
      <c r="M27" s="21" t="str">
        <f t="shared" si="0"/>
        <v/>
      </c>
      <c r="N27" s="15">
        <v>24</v>
      </c>
      <c r="O27" s="17" t="str">
        <f>IF(ISERROR(VLOOKUP(N27,[1]마라톤채점!$AA$5:$AI$29,6,FALSE)),"",VLOOKUP(N27,[1]마라톤채점!$AA$5:$AI$29,6,FALSE))</f>
        <v/>
      </c>
      <c r="P27" s="18" t="str">
        <f>IF(ISERROR(VLOOKUP(N27,[1]마라톤채점!$AA$5:$AI$29,7,FALSE)),"",VLOOKUP(N27,[1]마라톤채점!$AA$5:$AI$29,7,FALSE))</f>
        <v/>
      </c>
      <c r="Q27" s="22" t="str">
        <f t="shared" si="1"/>
        <v/>
      </c>
    </row>
    <row r="28" spans="1:17" ht="14.25" thickBot="1">
      <c r="A28" s="11">
        <v>25</v>
      </c>
      <c r="B28" s="12" t="str">
        <f>IF(ISERROR(VLOOKUP(A28,[1]마라톤채점!$A$5:$L$349,6,FALSE)),"",VLOOKUP(A28,[1]마라톤채점!$A$5:$L$349,6,FALSE))</f>
        <v>김현섭</v>
      </c>
      <c r="C28" s="13">
        <f>IF(ISERROR(VLOOKUP(A28,[1]마라톤채점!$A$5:$L$349,7,FALSE)),"",VLOOKUP(A28,[1]마라톤채점!$A$5:$L$349,7,FALSE))</f>
        <v>2.5266203703703704E-2</v>
      </c>
      <c r="D28" s="14" t="str">
        <f>IF(ISERROR(VLOOKUP(A28,[1]마라톤채점!$A$5:$L$349,11,FALSE)),"",VLOOKUP(A28,[1]마라톤채점!$A$5:$L$349,11,FALSE))</f>
        <v>삼성전자</v>
      </c>
      <c r="E28" s="15">
        <v>25</v>
      </c>
      <c r="F28" s="12" t="str">
        <f>IF(ISERROR(VLOOKUP(E28,[1]마라톤채점!$B$5:$L$349,5,FALSE)),"",VLOOKUP(E28,[1]마라톤채점!$B$5:$L$349,5,FALSE))</f>
        <v/>
      </c>
      <c r="G28" s="13" t="str">
        <f>IF(ISERROR(VLOOKUP(E28,[1]마라톤채점!$B$5:$L$349,6,FALSE)),"",VLOOKUP(E28,[1]마라톤채점!$B$5:$L$349,6,FALSE))</f>
        <v/>
      </c>
      <c r="H28" s="12" t="str">
        <f>IF(ISERROR(VLOOKUP(E28,[1]마라톤채점!$B$5:$L$349,10,FALSE)),"",VLOOKUP(E28,[1]마라톤채점!$B$5:$L$349,10,FALSE))</f>
        <v/>
      </c>
      <c r="I28" s="1"/>
      <c r="J28" s="23">
        <v>25</v>
      </c>
      <c r="K28" s="24" t="str">
        <f>IF(ISERROR(VLOOKUP(J28,[1]마라톤채점!$Z$5:$AI$29,3,FALSE)),"",VLOOKUP(J28,[1]마라톤채점!$Z$5:$AI$29,3,FALSE))</f>
        <v/>
      </c>
      <c r="L28" s="25" t="str">
        <f>IF(ISERROR(VLOOKUP(J28,[1]마라톤채점!$Z$5:$AI$29,4,FALSE)),"",VLOOKUP(J28,[1]마라톤채점!$Z$5:$AI$29,4,FALSE))</f>
        <v/>
      </c>
      <c r="M28" s="26" t="str">
        <f t="shared" si="0"/>
        <v/>
      </c>
      <c r="N28" s="27">
        <v>25</v>
      </c>
      <c r="O28" s="24" t="str">
        <f>IF(ISERROR(VLOOKUP(N28,[1]마라톤채점!$AA$5:$AI$29,6,FALSE)),"",VLOOKUP(N28,[1]마라톤채점!$AA$5:$AI$29,6,FALSE))</f>
        <v/>
      </c>
      <c r="P28" s="25" t="str">
        <f>IF(ISERROR(VLOOKUP(N28,[1]마라톤채점!$AA$5:$AI$29,7,FALSE)),"",VLOOKUP(N28,[1]마라톤채점!$AA$5:$AI$29,7,FALSE))</f>
        <v/>
      </c>
      <c r="Q28" s="28" t="str">
        <f t="shared" si="1"/>
        <v/>
      </c>
    </row>
    <row r="29" spans="1:17">
      <c r="A29" s="11">
        <v>26</v>
      </c>
      <c r="B29" s="12" t="str">
        <f>IF(ISERROR(VLOOKUP(A29,[1]마라톤채점!$A$5:$L$349,6,FALSE)),"",VLOOKUP(A29,[1]마라톤채점!$A$5:$L$349,6,FALSE))</f>
        <v>최병광</v>
      </c>
      <c r="C29" s="13">
        <f>IF(ISERROR(VLOOKUP(A29,[1]마라톤채점!$A$5:$L$349,7,FALSE)),"",VLOOKUP(A29,[1]마라톤채점!$A$5:$L$349,7,FALSE))</f>
        <v>2.5787037037037039E-2</v>
      </c>
      <c r="D29" s="14" t="str">
        <f>IF(ISERROR(VLOOKUP(A29,[1]마라톤채점!$A$5:$L$349,11,FALSE)),"",VLOOKUP(A29,[1]마라톤채점!$A$5:$L$349,11,FALSE))</f>
        <v>삼성전자</v>
      </c>
      <c r="E29" s="15">
        <v>26</v>
      </c>
      <c r="F29" s="12" t="str">
        <f>IF(ISERROR(VLOOKUP(E29,[1]마라톤채점!$B$5:$L$349,5,FALSE)),"",VLOOKUP(E29,[1]마라톤채점!$B$5:$L$349,5,FALSE))</f>
        <v/>
      </c>
      <c r="G29" s="13" t="str">
        <f>IF(ISERROR(VLOOKUP(E29,[1]마라톤채점!$B$5:$L$349,6,FALSE)),"",VLOOKUP(E29,[1]마라톤채점!$B$5:$L$349,6,FALSE))</f>
        <v/>
      </c>
      <c r="H29" s="12" t="str">
        <f>IF(ISERROR(VLOOKUP(E29,[1]마라톤채점!$B$5:$L$349,10,FALSE)),"",VLOOKUP(E29,[1]마라톤채점!$B$5:$L$349,10,FALSE))</f>
        <v/>
      </c>
      <c r="I29" s="1"/>
      <c r="J29" s="1"/>
      <c r="K29" s="1"/>
      <c r="L29" s="1"/>
      <c r="M29" s="1"/>
      <c r="N29" s="1"/>
      <c r="O29" s="1"/>
      <c r="P29" s="1"/>
    </row>
    <row r="30" spans="1:17">
      <c r="A30" s="11">
        <v>27</v>
      </c>
      <c r="B30" s="12" t="str">
        <f>IF(ISERROR(VLOOKUP(A30,[1]마라톤채점!$A$5:$L$349,6,FALSE)),"",VLOOKUP(A30,[1]마라톤채점!$A$5:$L$349,6,FALSE))</f>
        <v>박칠성</v>
      </c>
      <c r="C30" s="13">
        <f>IF(ISERROR(VLOOKUP(A30,[1]마라톤채점!$A$5:$L$349,7,FALSE)),"",VLOOKUP(A30,[1]마라톤채점!$A$5:$L$349,7,FALSE))</f>
        <v>2.5798611111111109E-2</v>
      </c>
      <c r="D30" s="14" t="str">
        <f>IF(ISERROR(VLOOKUP(A30,[1]마라톤채점!$A$5:$L$349,11,FALSE)),"",VLOOKUP(A30,[1]마라톤채점!$A$5:$L$349,11,FALSE))</f>
        <v>삼성전자</v>
      </c>
      <c r="E30" s="15">
        <v>27</v>
      </c>
      <c r="F30" s="12" t="str">
        <f>IF(ISERROR(VLOOKUP(E30,[1]마라톤채점!$B$5:$L$349,5,FALSE)),"",VLOOKUP(E30,[1]마라톤채점!$B$5:$L$349,5,FALSE))</f>
        <v/>
      </c>
      <c r="G30" s="13" t="str">
        <f>IF(ISERROR(VLOOKUP(E30,[1]마라톤채점!$B$5:$L$349,6,FALSE)),"",VLOOKUP(E30,[1]마라톤채점!$B$5:$L$349,6,FALSE))</f>
        <v/>
      </c>
      <c r="H30" s="12" t="str">
        <f>IF(ISERROR(VLOOKUP(E30,[1]마라톤채점!$B$5:$L$349,10,FALSE)),"",VLOOKUP(E30,[1]마라톤채점!$B$5:$L$349,10,FALSE))</f>
        <v/>
      </c>
      <c r="I30" s="1"/>
      <c r="J30" s="1"/>
      <c r="K30" s="1"/>
      <c r="L30" s="1"/>
      <c r="M30" s="1"/>
      <c r="N30" s="1"/>
      <c r="O30" s="1"/>
      <c r="P30" s="1"/>
    </row>
    <row r="31" spans="1:17">
      <c r="A31" s="11">
        <v>28</v>
      </c>
      <c r="B31" s="12" t="str">
        <f>IF(ISERROR(VLOOKUP(A31,[1]마라톤채점!$A$5:$L$349,6,FALSE)),"",VLOOKUP(A31,[1]마라톤채점!$A$5:$L$349,6,FALSE))</f>
        <v>엄태건</v>
      </c>
      <c r="C31" s="13">
        <f>IF(ISERROR(VLOOKUP(A31,[1]마라톤채점!$A$5:$L$349,7,FALSE)),"",VLOOKUP(A31,[1]마라톤채점!$A$5:$L$349,7,FALSE))</f>
        <v>2.5983796296296297E-2</v>
      </c>
      <c r="D31" s="14" t="str">
        <f>IF(ISERROR(VLOOKUP(A31,[1]마라톤채점!$A$5:$L$349,11,FALSE)),"",VLOOKUP(A31,[1]마라톤채점!$A$5:$L$349,11,FALSE))</f>
        <v>남양주시청</v>
      </c>
      <c r="E31" s="15">
        <v>28</v>
      </c>
      <c r="F31" s="12" t="str">
        <f>IF(ISERROR(VLOOKUP(E31,[1]마라톤채점!$B$5:$L$349,5,FALSE)),"",VLOOKUP(E31,[1]마라톤채점!$B$5:$L$349,5,FALSE))</f>
        <v/>
      </c>
      <c r="G31" s="13" t="str">
        <f>IF(ISERROR(VLOOKUP(E31,[1]마라톤채점!$B$5:$L$349,6,FALSE)),"",VLOOKUP(E31,[1]마라톤채점!$B$5:$L$349,6,FALSE))</f>
        <v/>
      </c>
      <c r="H31" s="12" t="str">
        <f>IF(ISERROR(VLOOKUP(E31,[1]마라톤채점!$B$5:$L$349,10,FALSE)),"",VLOOKUP(E31,[1]마라톤채점!$B$5:$L$349,10,FALSE))</f>
        <v/>
      </c>
      <c r="I31" s="1"/>
      <c r="J31" s="1"/>
      <c r="K31" s="1"/>
      <c r="L31" s="1"/>
      <c r="M31" s="1"/>
      <c r="N31" s="1"/>
      <c r="O31" s="1"/>
      <c r="P31" s="1"/>
    </row>
    <row r="32" spans="1:17">
      <c r="A32" s="11">
        <v>29</v>
      </c>
      <c r="B32" s="12" t="str">
        <f>IF(ISERROR(VLOOKUP(A32,[1]마라톤채점!$A$5:$L$349,6,FALSE)),"",VLOOKUP(A32,[1]마라톤채점!$A$5:$L$349,6,FALSE))</f>
        <v/>
      </c>
      <c r="C32" s="13" t="str">
        <f>IF(ISERROR(VLOOKUP(A32,[1]마라톤채점!$A$5:$L$349,7,FALSE)),"",VLOOKUP(A32,[1]마라톤채점!$A$5:$L$349,7,FALSE))</f>
        <v/>
      </c>
      <c r="D32" s="14" t="str">
        <f>IF(ISERROR(VLOOKUP(A32,[1]마라톤채점!$A$5:$L$349,11,FALSE)),"",VLOOKUP(A32,[1]마라톤채점!$A$5:$L$349,11,FALSE))</f>
        <v/>
      </c>
      <c r="E32" s="15">
        <v>29</v>
      </c>
      <c r="F32" s="12" t="str">
        <f>IF(ISERROR(VLOOKUP(E32,[1]마라톤채점!$B$5:$L$349,5,FALSE)),"",VLOOKUP(E32,[1]마라톤채점!$B$5:$L$349,5,FALSE))</f>
        <v/>
      </c>
      <c r="G32" s="13" t="str">
        <f>IF(ISERROR(VLOOKUP(E32,[1]마라톤채점!$B$5:$L$349,6,FALSE)),"",VLOOKUP(E32,[1]마라톤채점!$B$5:$L$349,6,FALSE))</f>
        <v/>
      </c>
      <c r="H32" s="12" t="str">
        <f>IF(ISERROR(VLOOKUP(E32,[1]마라톤채점!$B$5:$L$349,10,FALSE)),"",VLOOKUP(E32,[1]마라톤채점!$B$5:$L$349,10,FALSE))</f>
        <v/>
      </c>
      <c r="I32" s="1"/>
      <c r="J32" s="1"/>
      <c r="K32" s="1"/>
      <c r="L32" s="1"/>
      <c r="M32" s="1"/>
      <c r="N32" s="1"/>
      <c r="O32" s="1"/>
      <c r="P32" s="1"/>
    </row>
    <row r="33" spans="1:16">
      <c r="A33" s="11">
        <v>30</v>
      </c>
      <c r="B33" s="12" t="str">
        <f>IF(ISERROR(VLOOKUP(A33,[1]마라톤채점!$A$5:$L$349,6,FALSE)),"",VLOOKUP(A33,[1]마라톤채점!$A$5:$L$349,6,FALSE))</f>
        <v/>
      </c>
      <c r="C33" s="13" t="str">
        <f>IF(ISERROR(VLOOKUP(A33,[1]마라톤채점!$A$5:$L$349,7,FALSE)),"",VLOOKUP(A33,[1]마라톤채점!$A$5:$L$349,7,FALSE))</f>
        <v/>
      </c>
      <c r="D33" s="14" t="str">
        <f>IF(ISERROR(VLOOKUP(A33,[1]마라톤채점!$A$5:$L$349,11,FALSE)),"",VLOOKUP(A33,[1]마라톤채점!$A$5:$L$349,11,FALSE))</f>
        <v/>
      </c>
      <c r="E33" s="15">
        <v>30</v>
      </c>
      <c r="F33" s="12" t="str">
        <f>IF(ISERROR(VLOOKUP(E33,[1]마라톤채점!$B$5:$L$349,5,FALSE)),"",VLOOKUP(E33,[1]마라톤채점!$B$5:$L$349,5,FALSE))</f>
        <v/>
      </c>
      <c r="G33" s="13" t="str">
        <f>IF(ISERROR(VLOOKUP(E33,[1]마라톤채점!$B$5:$L$349,6,FALSE)),"",VLOOKUP(E33,[1]마라톤채점!$B$5:$L$349,6,FALSE))</f>
        <v/>
      </c>
      <c r="H33" s="12" t="str">
        <f>IF(ISERROR(VLOOKUP(E33,[1]마라톤채점!$B$5:$L$349,10,FALSE)),"",VLOOKUP(E33,[1]마라톤채점!$B$5:$L$349,10,FALSE))</f>
        <v/>
      </c>
      <c r="I33" s="1"/>
      <c r="J33" s="1"/>
      <c r="K33" s="1"/>
      <c r="L33" s="1"/>
      <c r="M33" s="1"/>
      <c r="N33" s="1"/>
      <c r="O33" s="1"/>
      <c r="P33" s="1"/>
    </row>
    <row r="34" spans="1:16">
      <c r="A34" s="11">
        <v>31</v>
      </c>
      <c r="B34" s="12" t="str">
        <f>IF(ISERROR(VLOOKUP(A34,[1]마라톤채점!$A$5:$L$349,6,FALSE)),"",VLOOKUP(A34,[1]마라톤채점!$A$5:$L$349,6,FALSE))</f>
        <v/>
      </c>
      <c r="C34" s="13" t="str">
        <f>IF(ISERROR(VLOOKUP(A34,[1]마라톤채점!$A$5:$L$349,7,FALSE)),"",VLOOKUP(A34,[1]마라톤채점!$A$5:$L$349,7,FALSE))</f>
        <v/>
      </c>
      <c r="D34" s="14" t="str">
        <f>IF(ISERROR(VLOOKUP(A34,[1]마라톤채점!$A$5:$L$349,11,FALSE)),"",VLOOKUP(A34,[1]마라톤채점!$A$5:$L$349,11,FALSE))</f>
        <v/>
      </c>
      <c r="E34" s="15">
        <v>31</v>
      </c>
      <c r="F34" s="12" t="str">
        <f>IF(ISERROR(VLOOKUP(E34,[1]마라톤채점!$B$5:$L$349,5,FALSE)),"",VLOOKUP(E34,[1]마라톤채점!$B$5:$L$349,5,FALSE))</f>
        <v/>
      </c>
      <c r="G34" s="13" t="str">
        <f>IF(ISERROR(VLOOKUP(E34,[1]마라톤채점!$B$5:$L$349,6,FALSE)),"",VLOOKUP(E34,[1]마라톤채점!$B$5:$L$349,6,FALSE))</f>
        <v/>
      </c>
      <c r="H34" s="12" t="str">
        <f>IF(ISERROR(VLOOKUP(E34,[1]마라톤채점!$B$5:$L$349,10,FALSE)),"",VLOOKUP(E34,[1]마라톤채점!$B$5:$L$349,10,FALSE))</f>
        <v/>
      </c>
      <c r="I34" s="1"/>
      <c r="J34" s="1"/>
      <c r="K34" s="1"/>
      <c r="L34" s="1"/>
      <c r="M34" s="1"/>
      <c r="N34" s="1"/>
      <c r="O34" s="1"/>
      <c r="P34" s="1"/>
    </row>
    <row r="35" spans="1:16">
      <c r="A35" s="11">
        <v>32</v>
      </c>
      <c r="B35" s="12" t="str">
        <f>IF(ISERROR(VLOOKUP(A35,[1]마라톤채점!$A$5:$L$349,6,FALSE)),"",VLOOKUP(A35,[1]마라톤채점!$A$5:$L$349,6,FALSE))</f>
        <v/>
      </c>
      <c r="C35" s="13" t="str">
        <f>IF(ISERROR(VLOOKUP(A35,[1]마라톤채점!$A$5:$L$349,7,FALSE)),"",VLOOKUP(A35,[1]마라톤채점!$A$5:$L$349,7,FALSE))</f>
        <v/>
      </c>
      <c r="D35" s="14" t="str">
        <f>IF(ISERROR(VLOOKUP(A35,[1]마라톤채점!$A$5:$L$349,11,FALSE)),"",VLOOKUP(A35,[1]마라톤채점!$A$5:$L$349,11,FALSE))</f>
        <v/>
      </c>
      <c r="E35" s="15">
        <v>32</v>
      </c>
      <c r="F35" s="12" t="str">
        <f>IF(ISERROR(VLOOKUP(E35,[1]마라톤채점!$B$5:$L$349,5,FALSE)),"",VLOOKUP(E35,[1]마라톤채점!$B$5:$L$349,5,FALSE))</f>
        <v/>
      </c>
      <c r="G35" s="13" t="str">
        <f>IF(ISERROR(VLOOKUP(E35,[1]마라톤채점!$B$5:$L$349,6,FALSE)),"",VLOOKUP(E35,[1]마라톤채점!$B$5:$L$349,6,FALSE))</f>
        <v/>
      </c>
      <c r="H35" s="12" t="str">
        <f>IF(ISERROR(VLOOKUP(E35,[1]마라톤채점!$B$5:$L$349,10,FALSE)),"",VLOOKUP(E35,[1]마라톤채점!$B$5:$L$349,10,FALSE))</f>
        <v/>
      </c>
      <c r="I35" s="1"/>
      <c r="J35" s="1"/>
      <c r="K35" s="1"/>
      <c r="L35" s="1"/>
      <c r="M35" s="1"/>
      <c r="N35" s="1"/>
      <c r="O35" s="1"/>
      <c r="P35" s="1"/>
    </row>
    <row r="36" spans="1:16">
      <c r="A36" s="11">
        <v>33</v>
      </c>
      <c r="B36" s="12" t="str">
        <f>IF(ISERROR(VLOOKUP(A36,[1]마라톤채점!$A$5:$L$349,6,FALSE)),"",VLOOKUP(A36,[1]마라톤채점!$A$5:$L$349,6,FALSE))</f>
        <v/>
      </c>
      <c r="C36" s="13" t="str">
        <f>IF(ISERROR(VLOOKUP(A36,[1]마라톤채점!$A$5:$L$349,7,FALSE)),"",VLOOKUP(A36,[1]마라톤채점!$A$5:$L$349,7,FALSE))</f>
        <v/>
      </c>
      <c r="D36" s="14" t="str">
        <f>IF(ISERROR(VLOOKUP(A36,[1]마라톤채점!$A$5:$L$349,11,FALSE)),"",VLOOKUP(A36,[1]마라톤채점!$A$5:$L$349,11,FALSE))</f>
        <v/>
      </c>
      <c r="E36" s="15">
        <v>33</v>
      </c>
      <c r="F36" s="12" t="str">
        <f>IF(ISERROR(VLOOKUP(E36,[1]마라톤채점!$B$5:$L$349,5,FALSE)),"",VLOOKUP(E36,[1]마라톤채점!$B$5:$L$349,5,FALSE))</f>
        <v/>
      </c>
      <c r="G36" s="13" t="str">
        <f>IF(ISERROR(VLOOKUP(E36,[1]마라톤채점!$B$5:$L$349,6,FALSE)),"",VLOOKUP(E36,[1]마라톤채점!$B$5:$L$349,6,FALSE))</f>
        <v/>
      </c>
      <c r="H36" s="12" t="str">
        <f>IF(ISERROR(VLOOKUP(E36,[1]마라톤채점!$B$5:$L$349,10,FALSE)),"",VLOOKUP(E36,[1]마라톤채점!$B$5:$L$349,10,FALSE))</f>
        <v/>
      </c>
      <c r="I36" s="1"/>
      <c r="J36" s="1"/>
      <c r="K36" s="1"/>
      <c r="L36" s="1"/>
      <c r="M36" s="1"/>
      <c r="N36" s="1"/>
      <c r="O36" s="1"/>
      <c r="P36" s="1"/>
    </row>
    <row r="37" spans="1:16">
      <c r="A37" s="11">
        <v>34</v>
      </c>
      <c r="B37" s="12" t="str">
        <f>IF(ISERROR(VLOOKUP(A37,[1]마라톤채점!$A$5:$L$349,6,FALSE)),"",VLOOKUP(A37,[1]마라톤채점!$A$5:$L$349,6,FALSE))</f>
        <v/>
      </c>
      <c r="C37" s="13" t="str">
        <f>IF(ISERROR(VLOOKUP(A37,[1]마라톤채점!$A$5:$L$349,7,FALSE)),"",VLOOKUP(A37,[1]마라톤채점!$A$5:$L$349,7,FALSE))</f>
        <v/>
      </c>
      <c r="D37" s="14" t="str">
        <f>IF(ISERROR(VLOOKUP(A37,[1]마라톤채점!$A$5:$L$349,11,FALSE)),"",VLOOKUP(A37,[1]마라톤채점!$A$5:$L$349,11,FALSE))</f>
        <v/>
      </c>
      <c r="E37" s="15">
        <v>34</v>
      </c>
      <c r="F37" s="12" t="str">
        <f>IF(ISERROR(VLOOKUP(E37,[1]마라톤채점!$B$5:$L$349,5,FALSE)),"",VLOOKUP(E37,[1]마라톤채점!$B$5:$L$349,5,FALSE))</f>
        <v/>
      </c>
      <c r="G37" s="13" t="str">
        <f>IF(ISERROR(VLOOKUP(E37,[1]마라톤채점!$B$5:$L$349,6,FALSE)),"",VLOOKUP(E37,[1]마라톤채점!$B$5:$L$349,6,FALSE))</f>
        <v/>
      </c>
      <c r="H37" s="12" t="str">
        <f>IF(ISERROR(VLOOKUP(E37,[1]마라톤채점!$B$5:$L$349,10,FALSE)),"",VLOOKUP(E37,[1]마라톤채점!$B$5:$L$349,10,FALSE))</f>
        <v/>
      </c>
      <c r="I37" s="1"/>
      <c r="J37" s="1"/>
      <c r="K37" s="1"/>
      <c r="L37" s="1"/>
      <c r="M37" s="1"/>
      <c r="N37" s="1"/>
      <c r="O37" s="1"/>
      <c r="P37" s="1"/>
    </row>
    <row r="38" spans="1:16">
      <c r="A38" s="11">
        <v>35</v>
      </c>
      <c r="B38" s="12" t="str">
        <f>IF(ISERROR(VLOOKUP(A38,[1]마라톤채점!$A$5:$L$349,6,FALSE)),"",VLOOKUP(A38,[1]마라톤채점!$A$5:$L$349,6,FALSE))</f>
        <v/>
      </c>
      <c r="C38" s="13" t="str">
        <f>IF(ISERROR(VLOOKUP(A38,[1]마라톤채점!$A$5:$L$349,7,FALSE)),"",VLOOKUP(A38,[1]마라톤채점!$A$5:$L$349,7,FALSE))</f>
        <v/>
      </c>
      <c r="D38" s="14" t="str">
        <f>IF(ISERROR(VLOOKUP(A38,[1]마라톤채점!$A$5:$L$349,11,FALSE)),"",VLOOKUP(A38,[1]마라톤채점!$A$5:$L$349,11,FALSE))</f>
        <v/>
      </c>
      <c r="E38" s="15">
        <v>35</v>
      </c>
      <c r="F38" s="12" t="str">
        <f>IF(ISERROR(VLOOKUP(E38,[1]마라톤채점!$B$5:$L$349,5,FALSE)),"",VLOOKUP(E38,[1]마라톤채점!$B$5:$L$349,5,FALSE))</f>
        <v/>
      </c>
      <c r="G38" s="13" t="str">
        <f>IF(ISERROR(VLOOKUP(E38,[1]마라톤채점!$B$5:$L$349,6,FALSE)),"",VLOOKUP(E38,[1]마라톤채점!$B$5:$L$349,6,FALSE))</f>
        <v/>
      </c>
      <c r="H38" s="12" t="str">
        <f>IF(ISERROR(VLOOKUP(E38,[1]마라톤채점!$B$5:$L$349,10,FALSE)),"",VLOOKUP(E38,[1]마라톤채점!$B$5:$L$349,10,FALSE))</f>
        <v/>
      </c>
      <c r="I38" s="1"/>
      <c r="J38" s="1"/>
      <c r="K38" s="1"/>
      <c r="L38" s="1"/>
      <c r="M38" s="1"/>
      <c r="N38" s="1"/>
      <c r="O38" s="1"/>
      <c r="P38" s="1"/>
    </row>
    <row r="39" spans="1:16">
      <c r="A39" s="11">
        <v>36</v>
      </c>
      <c r="B39" s="12" t="str">
        <f>IF(ISERROR(VLOOKUP(A39,[1]마라톤채점!$A$5:$L$349,6,FALSE)),"",VLOOKUP(A39,[1]마라톤채점!$A$5:$L$349,6,FALSE))</f>
        <v/>
      </c>
      <c r="C39" s="13" t="str">
        <f>IF(ISERROR(VLOOKUP(A39,[1]마라톤채점!$A$5:$L$349,7,FALSE)),"",VLOOKUP(A39,[1]마라톤채점!$A$5:$L$349,7,FALSE))</f>
        <v/>
      </c>
      <c r="D39" s="14" t="str">
        <f>IF(ISERROR(VLOOKUP(A39,[1]마라톤채점!$A$5:$L$349,11,FALSE)),"",VLOOKUP(A39,[1]마라톤채점!$A$5:$L$349,11,FALSE))</f>
        <v/>
      </c>
      <c r="E39" s="15">
        <v>36</v>
      </c>
      <c r="F39" s="12" t="str">
        <f>IF(ISERROR(VLOOKUP(E39,[1]마라톤채점!$B$5:$L$349,5,FALSE)),"",VLOOKUP(E39,[1]마라톤채점!$B$5:$L$349,5,FALSE))</f>
        <v/>
      </c>
      <c r="G39" s="13" t="str">
        <f>IF(ISERROR(VLOOKUP(E39,[1]마라톤채점!$B$5:$L$349,6,FALSE)),"",VLOOKUP(E39,[1]마라톤채점!$B$5:$L$349,6,FALSE))</f>
        <v/>
      </c>
      <c r="H39" s="12" t="str">
        <f>IF(ISERROR(VLOOKUP(E39,[1]마라톤채점!$B$5:$L$349,10,FALSE)),"",VLOOKUP(E39,[1]마라톤채점!$B$5:$L$349,10,FALSE))</f>
        <v/>
      </c>
      <c r="I39" s="1"/>
      <c r="J39" s="1"/>
      <c r="K39" s="1"/>
      <c r="L39" s="1"/>
      <c r="M39" s="1"/>
      <c r="N39" s="1"/>
      <c r="O39" s="1"/>
      <c r="P39" s="1"/>
    </row>
    <row r="40" spans="1:16">
      <c r="A40" s="11">
        <v>37</v>
      </c>
      <c r="B40" s="12" t="str">
        <f>IF(ISERROR(VLOOKUP(A40,[1]마라톤채점!$A$5:$L$349,6,FALSE)),"",VLOOKUP(A40,[1]마라톤채점!$A$5:$L$349,6,FALSE))</f>
        <v/>
      </c>
      <c r="C40" s="13" t="str">
        <f>IF(ISERROR(VLOOKUP(A40,[1]마라톤채점!$A$5:$L$349,7,FALSE)),"",VLOOKUP(A40,[1]마라톤채점!$A$5:$L$349,7,FALSE))</f>
        <v/>
      </c>
      <c r="D40" s="14" t="str">
        <f>IF(ISERROR(VLOOKUP(A40,[1]마라톤채점!$A$5:$L$349,11,FALSE)),"",VLOOKUP(A40,[1]마라톤채점!$A$5:$L$349,11,FALSE))</f>
        <v/>
      </c>
      <c r="E40" s="15">
        <v>37</v>
      </c>
      <c r="F40" s="12" t="str">
        <f>IF(ISERROR(VLOOKUP(E40,[1]마라톤채점!$B$5:$L$349,5,FALSE)),"",VLOOKUP(E40,[1]마라톤채점!$B$5:$L$349,5,FALSE))</f>
        <v/>
      </c>
      <c r="G40" s="13" t="str">
        <f>IF(ISERROR(VLOOKUP(E40,[1]마라톤채점!$B$5:$L$349,6,FALSE)),"",VLOOKUP(E40,[1]마라톤채점!$B$5:$L$349,6,FALSE))</f>
        <v/>
      </c>
      <c r="H40" s="12" t="str">
        <f>IF(ISERROR(VLOOKUP(E40,[1]마라톤채점!$B$5:$L$349,10,FALSE)),"",VLOOKUP(E40,[1]마라톤채점!$B$5:$L$349,10,FALSE))</f>
        <v/>
      </c>
      <c r="I40" s="1"/>
      <c r="J40" s="1"/>
      <c r="K40" s="1"/>
      <c r="L40" s="1"/>
      <c r="M40" s="1"/>
      <c r="N40" s="1"/>
      <c r="O40" s="1"/>
      <c r="P40" s="1"/>
    </row>
    <row r="41" spans="1:16">
      <c r="A41" s="11">
        <v>38</v>
      </c>
      <c r="B41" s="12" t="str">
        <f>IF(ISERROR(VLOOKUP(A41,[1]마라톤채점!$A$5:$L$349,6,FALSE)),"",VLOOKUP(A41,[1]마라톤채점!$A$5:$L$349,6,FALSE))</f>
        <v/>
      </c>
      <c r="C41" s="13" t="str">
        <f>IF(ISERROR(VLOOKUP(A41,[1]마라톤채점!$A$5:$L$349,7,FALSE)),"",VLOOKUP(A41,[1]마라톤채점!$A$5:$L$349,7,FALSE))</f>
        <v/>
      </c>
      <c r="D41" s="14" t="str">
        <f>IF(ISERROR(VLOOKUP(A41,[1]마라톤채점!$A$5:$L$349,11,FALSE)),"",VLOOKUP(A41,[1]마라톤채점!$A$5:$L$349,11,FALSE))</f>
        <v/>
      </c>
      <c r="E41" s="15">
        <v>38</v>
      </c>
      <c r="F41" s="12" t="str">
        <f>IF(ISERROR(VLOOKUP(E41,[1]마라톤채점!$B$5:$L$349,5,FALSE)),"",VLOOKUP(E41,[1]마라톤채점!$B$5:$L$349,5,FALSE))</f>
        <v/>
      </c>
      <c r="G41" s="13" t="str">
        <f>IF(ISERROR(VLOOKUP(E41,[1]마라톤채점!$B$5:$L$349,6,FALSE)),"",VLOOKUP(E41,[1]마라톤채점!$B$5:$L$349,6,FALSE))</f>
        <v/>
      </c>
      <c r="H41" s="12" t="str">
        <f>IF(ISERROR(VLOOKUP(E41,[1]마라톤채점!$B$5:$L$349,10,FALSE)),"",VLOOKUP(E41,[1]마라톤채점!$B$5:$L$349,10,FALSE))</f>
        <v/>
      </c>
      <c r="I41" s="1"/>
      <c r="J41" s="1"/>
      <c r="K41" s="1"/>
      <c r="L41" s="1"/>
      <c r="M41" s="1"/>
      <c r="N41" s="1"/>
      <c r="O41" s="1"/>
      <c r="P41" s="1"/>
    </row>
    <row r="42" spans="1:16">
      <c r="A42" s="11">
        <v>39</v>
      </c>
      <c r="B42" s="12" t="str">
        <f>IF(ISERROR(VLOOKUP(A42,[1]마라톤채점!$A$5:$L$349,6,FALSE)),"",VLOOKUP(A42,[1]마라톤채점!$A$5:$L$349,6,FALSE))</f>
        <v/>
      </c>
      <c r="C42" s="13" t="str">
        <f>IF(ISERROR(VLOOKUP(A42,[1]마라톤채점!$A$5:$L$349,7,FALSE)),"",VLOOKUP(A42,[1]마라톤채점!$A$5:$L$349,7,FALSE))</f>
        <v/>
      </c>
      <c r="D42" s="14" t="str">
        <f>IF(ISERROR(VLOOKUP(A42,[1]마라톤채점!$A$5:$L$349,11,FALSE)),"",VLOOKUP(A42,[1]마라톤채점!$A$5:$L$349,11,FALSE))</f>
        <v/>
      </c>
      <c r="E42" s="15">
        <v>39</v>
      </c>
      <c r="F42" s="12" t="str">
        <f>IF(ISERROR(VLOOKUP(E42,[1]마라톤채점!$B$5:$L$349,5,FALSE)),"",VLOOKUP(E42,[1]마라톤채점!$B$5:$L$349,5,FALSE))</f>
        <v/>
      </c>
      <c r="G42" s="13" t="str">
        <f>IF(ISERROR(VLOOKUP(E42,[1]마라톤채점!$B$5:$L$349,6,FALSE)),"",VLOOKUP(E42,[1]마라톤채점!$B$5:$L$349,6,FALSE))</f>
        <v/>
      </c>
      <c r="H42" s="12" t="str">
        <f>IF(ISERROR(VLOOKUP(E42,[1]마라톤채점!$B$5:$L$349,10,FALSE)),"",VLOOKUP(E42,[1]마라톤채점!$B$5:$L$349,10,FALSE))</f>
        <v/>
      </c>
      <c r="I42" s="1"/>
      <c r="J42" s="1"/>
      <c r="K42" s="1"/>
      <c r="L42" s="1"/>
      <c r="M42" s="1"/>
      <c r="N42" s="1"/>
      <c r="O42" s="1"/>
      <c r="P42" s="1"/>
    </row>
    <row r="43" spans="1:16">
      <c r="A43" s="11">
        <v>40</v>
      </c>
      <c r="B43" s="12" t="str">
        <f>IF(ISERROR(VLOOKUP(A43,[1]마라톤채점!$A$5:$L$349,6,FALSE)),"",VLOOKUP(A43,[1]마라톤채점!$A$5:$L$349,6,FALSE))</f>
        <v/>
      </c>
      <c r="C43" s="13" t="str">
        <f>IF(ISERROR(VLOOKUP(A43,[1]마라톤채점!$A$5:$L$349,7,FALSE)),"",VLOOKUP(A43,[1]마라톤채점!$A$5:$L$349,7,FALSE))</f>
        <v/>
      </c>
      <c r="D43" s="14" t="str">
        <f>IF(ISERROR(VLOOKUP(A43,[1]마라톤채점!$A$5:$L$349,11,FALSE)),"",VLOOKUP(A43,[1]마라톤채점!$A$5:$L$349,11,FALSE))</f>
        <v/>
      </c>
      <c r="E43" s="15">
        <v>40</v>
      </c>
      <c r="F43" s="12" t="str">
        <f>IF(ISERROR(VLOOKUP(E43,[1]마라톤채점!$B$5:$L$349,5,FALSE)),"",VLOOKUP(E43,[1]마라톤채점!$B$5:$L$349,5,FALSE))</f>
        <v/>
      </c>
      <c r="G43" s="13" t="str">
        <f>IF(ISERROR(VLOOKUP(E43,[1]마라톤채점!$B$5:$L$349,6,FALSE)),"",VLOOKUP(E43,[1]마라톤채점!$B$5:$L$349,6,FALSE))</f>
        <v/>
      </c>
      <c r="H43" s="12" t="str">
        <f>IF(ISERROR(VLOOKUP(E43,[1]마라톤채점!$B$5:$L$349,10,FALSE)),"",VLOOKUP(E43,[1]마라톤채점!$B$5:$L$349,10,FALSE))</f>
        <v/>
      </c>
      <c r="I43" s="1"/>
      <c r="J43" s="1"/>
      <c r="K43" s="1"/>
      <c r="L43" s="1"/>
      <c r="M43" s="1"/>
      <c r="N43" s="1"/>
      <c r="O43" s="1"/>
      <c r="P43" s="1"/>
    </row>
    <row r="44" spans="1:16">
      <c r="A44" s="11">
        <v>41</v>
      </c>
      <c r="B44" s="12" t="str">
        <f>IF(ISERROR(VLOOKUP(A44,[1]마라톤채점!$A$5:$L$349,6,FALSE)),"",VLOOKUP(A44,[1]마라톤채점!$A$5:$L$349,6,FALSE))</f>
        <v/>
      </c>
      <c r="C44" s="13" t="str">
        <f>IF(ISERROR(VLOOKUP(A44,[1]마라톤채점!$A$5:$L$349,7,FALSE)),"",VLOOKUP(A44,[1]마라톤채점!$A$5:$L$349,7,FALSE))</f>
        <v/>
      </c>
      <c r="D44" s="14" t="str">
        <f>IF(ISERROR(VLOOKUP(A44,[1]마라톤채점!$A$5:$L$349,11,FALSE)),"",VLOOKUP(A44,[1]마라톤채점!$A$5:$L$349,11,FALSE))</f>
        <v/>
      </c>
      <c r="E44" s="15">
        <v>41</v>
      </c>
      <c r="F44" s="12" t="str">
        <f>IF(ISERROR(VLOOKUP(E44,[1]마라톤채점!$B$5:$L$349,5,FALSE)),"",VLOOKUP(E44,[1]마라톤채점!$B$5:$L$349,5,FALSE))</f>
        <v/>
      </c>
      <c r="G44" s="13" t="str">
        <f>IF(ISERROR(VLOOKUP(E44,[1]마라톤채점!$B$5:$L$349,6,FALSE)),"",VLOOKUP(E44,[1]마라톤채점!$B$5:$L$349,6,FALSE))</f>
        <v/>
      </c>
      <c r="H44" s="12" t="str">
        <f>IF(ISERROR(VLOOKUP(E44,[1]마라톤채점!$B$5:$L$349,10,FALSE)),"",VLOOKUP(E44,[1]마라톤채점!$B$5:$L$349,10,FALSE))</f>
        <v/>
      </c>
      <c r="I44" s="1"/>
      <c r="J44" s="1"/>
      <c r="K44" s="1"/>
      <c r="L44" s="1"/>
      <c r="M44" s="1"/>
      <c r="N44" s="1"/>
      <c r="O44" s="1"/>
      <c r="P44" s="1"/>
    </row>
    <row r="45" spans="1:16">
      <c r="A45" s="11">
        <v>42</v>
      </c>
      <c r="B45" s="12" t="str">
        <f>IF(ISERROR(VLOOKUP(A45,[1]마라톤채점!$A$5:$L$349,6,FALSE)),"",VLOOKUP(A45,[1]마라톤채점!$A$5:$L$349,6,FALSE))</f>
        <v/>
      </c>
      <c r="C45" s="13" t="str">
        <f>IF(ISERROR(VLOOKUP(A45,[1]마라톤채점!$A$5:$L$349,7,FALSE)),"",VLOOKUP(A45,[1]마라톤채점!$A$5:$L$349,7,FALSE))</f>
        <v/>
      </c>
      <c r="D45" s="14" t="str">
        <f>IF(ISERROR(VLOOKUP(A45,[1]마라톤채점!$A$5:$L$349,11,FALSE)),"",VLOOKUP(A45,[1]마라톤채점!$A$5:$L$349,11,FALSE))</f>
        <v/>
      </c>
      <c r="E45" s="15">
        <v>42</v>
      </c>
      <c r="F45" s="12" t="str">
        <f>IF(ISERROR(VLOOKUP(E45,[1]마라톤채점!$B$5:$L$349,5,FALSE)),"",VLOOKUP(E45,[1]마라톤채점!$B$5:$L$349,5,FALSE))</f>
        <v/>
      </c>
      <c r="G45" s="13" t="str">
        <f>IF(ISERROR(VLOOKUP(E45,[1]마라톤채점!$B$5:$L$349,6,FALSE)),"",VLOOKUP(E45,[1]마라톤채점!$B$5:$L$349,6,FALSE))</f>
        <v/>
      </c>
      <c r="H45" s="12" t="str">
        <f>IF(ISERROR(VLOOKUP(E45,[1]마라톤채점!$B$5:$L$349,10,FALSE)),"",VLOOKUP(E45,[1]마라톤채점!$B$5:$L$349,10,FALSE))</f>
        <v/>
      </c>
      <c r="I45" s="1"/>
      <c r="J45" s="1"/>
      <c r="K45" s="1"/>
      <c r="L45" s="1"/>
      <c r="M45" s="1"/>
      <c r="N45" s="1"/>
      <c r="O45" s="1"/>
      <c r="P45" s="1"/>
    </row>
    <row r="46" spans="1:16">
      <c r="A46" s="11">
        <v>43</v>
      </c>
      <c r="B46" s="12" t="str">
        <f>IF(ISERROR(VLOOKUP(A46,[1]마라톤채점!$A$5:$L$349,6,FALSE)),"",VLOOKUP(A46,[1]마라톤채점!$A$5:$L$349,6,FALSE))</f>
        <v/>
      </c>
      <c r="C46" s="13" t="str">
        <f>IF(ISERROR(VLOOKUP(A46,[1]마라톤채점!$A$5:$L$349,7,FALSE)),"",VLOOKUP(A46,[1]마라톤채점!$A$5:$L$349,7,FALSE))</f>
        <v/>
      </c>
      <c r="D46" s="14" t="str">
        <f>IF(ISERROR(VLOOKUP(A46,[1]마라톤채점!$A$5:$L$349,11,FALSE)),"",VLOOKUP(A46,[1]마라톤채점!$A$5:$L$349,11,FALSE))</f>
        <v/>
      </c>
      <c r="E46" s="15">
        <v>43</v>
      </c>
      <c r="F46" s="12" t="str">
        <f>IF(ISERROR(VLOOKUP(E46,[1]마라톤채점!$B$5:$L$349,5,FALSE)),"",VLOOKUP(E46,[1]마라톤채점!$B$5:$L$349,5,FALSE))</f>
        <v/>
      </c>
      <c r="G46" s="13" t="str">
        <f>IF(ISERROR(VLOOKUP(E46,[1]마라톤채점!$B$5:$L$349,6,FALSE)),"",VLOOKUP(E46,[1]마라톤채점!$B$5:$L$349,6,FALSE))</f>
        <v/>
      </c>
      <c r="H46" s="12" t="str">
        <f>IF(ISERROR(VLOOKUP(E46,[1]마라톤채점!$B$5:$L$349,10,FALSE)),"",VLOOKUP(E46,[1]마라톤채점!$B$5:$L$349,10,FALSE))</f>
        <v/>
      </c>
      <c r="I46" s="1"/>
      <c r="J46" s="1"/>
      <c r="K46" s="1"/>
      <c r="L46" s="1"/>
      <c r="M46" s="1"/>
      <c r="N46" s="1"/>
      <c r="O46" s="1"/>
      <c r="P46" s="1"/>
    </row>
    <row r="47" spans="1:16">
      <c r="A47" s="11">
        <v>44</v>
      </c>
      <c r="B47" s="12" t="str">
        <f>IF(ISERROR(VLOOKUP(A47,[1]마라톤채점!$A$5:$L$349,6,FALSE)),"",VLOOKUP(A47,[1]마라톤채점!$A$5:$L$349,6,FALSE))</f>
        <v/>
      </c>
      <c r="C47" s="13" t="str">
        <f>IF(ISERROR(VLOOKUP(A47,[1]마라톤채점!$A$5:$L$349,7,FALSE)),"",VLOOKUP(A47,[1]마라톤채점!$A$5:$L$349,7,FALSE))</f>
        <v/>
      </c>
      <c r="D47" s="14" t="str">
        <f>IF(ISERROR(VLOOKUP(A47,[1]마라톤채점!$A$5:$L$349,11,FALSE)),"",VLOOKUP(A47,[1]마라톤채점!$A$5:$L$349,11,FALSE))</f>
        <v/>
      </c>
      <c r="E47" s="15">
        <v>44</v>
      </c>
      <c r="F47" s="12" t="str">
        <f>IF(ISERROR(VLOOKUP(E47,[1]마라톤채점!$B$5:$L$349,5,FALSE)),"",VLOOKUP(E47,[1]마라톤채점!$B$5:$L$349,5,FALSE))</f>
        <v/>
      </c>
      <c r="G47" s="13" t="str">
        <f>IF(ISERROR(VLOOKUP(E47,[1]마라톤채점!$B$5:$L$349,6,FALSE)),"",VLOOKUP(E47,[1]마라톤채점!$B$5:$L$349,6,FALSE))</f>
        <v/>
      </c>
      <c r="H47" s="12" t="str">
        <f>IF(ISERROR(VLOOKUP(E47,[1]마라톤채점!$B$5:$L$349,10,FALSE)),"",VLOOKUP(E47,[1]마라톤채점!$B$5:$L$349,10,FALSE))</f>
        <v/>
      </c>
      <c r="I47" s="1"/>
      <c r="J47" s="1"/>
      <c r="K47" s="1"/>
      <c r="L47" s="1"/>
      <c r="M47" s="1"/>
      <c r="N47" s="1"/>
      <c r="O47" s="1"/>
      <c r="P47" s="1"/>
    </row>
    <row r="48" spans="1:16">
      <c r="A48" s="11">
        <v>45</v>
      </c>
      <c r="B48" s="12" t="str">
        <f>IF(ISERROR(VLOOKUP(A48,[1]마라톤채점!$A$5:$L$349,6,FALSE)),"",VLOOKUP(A48,[1]마라톤채점!$A$5:$L$349,6,FALSE))</f>
        <v/>
      </c>
      <c r="C48" s="13" t="str">
        <f>IF(ISERROR(VLOOKUP(A48,[1]마라톤채점!$A$5:$L$349,7,FALSE)),"",VLOOKUP(A48,[1]마라톤채점!$A$5:$L$349,7,FALSE))</f>
        <v/>
      </c>
      <c r="D48" s="14" t="str">
        <f>IF(ISERROR(VLOOKUP(A48,[1]마라톤채점!$A$5:$L$349,11,FALSE)),"",VLOOKUP(A48,[1]마라톤채점!$A$5:$L$349,11,FALSE))</f>
        <v/>
      </c>
      <c r="E48" s="15">
        <v>45</v>
      </c>
      <c r="F48" s="12" t="str">
        <f>IF(ISERROR(VLOOKUP(E48,[1]마라톤채점!$B$5:$L$349,5,FALSE)),"",VLOOKUP(E48,[1]마라톤채점!$B$5:$L$349,5,FALSE))</f>
        <v/>
      </c>
      <c r="G48" s="13" t="str">
        <f>IF(ISERROR(VLOOKUP(E48,[1]마라톤채점!$B$5:$L$349,6,FALSE)),"",VLOOKUP(E48,[1]마라톤채점!$B$5:$L$349,6,FALSE))</f>
        <v/>
      </c>
      <c r="H48" s="12" t="str">
        <f>IF(ISERROR(VLOOKUP(E48,[1]마라톤채점!$B$5:$L$349,10,FALSE)),"",VLOOKUP(E48,[1]마라톤채점!$B$5:$L$349,10,FALSE))</f>
        <v/>
      </c>
      <c r="I48" s="1"/>
      <c r="J48" s="1"/>
      <c r="K48" s="1"/>
      <c r="L48" s="1"/>
      <c r="M48" s="1"/>
      <c r="N48" s="1"/>
      <c r="O48" s="1"/>
      <c r="P48" s="1"/>
    </row>
    <row r="49" spans="1:16">
      <c r="A49" s="11">
        <v>46</v>
      </c>
      <c r="B49" s="12" t="str">
        <f>IF(ISERROR(VLOOKUP(A49,[1]마라톤채점!$A$5:$L$349,6,FALSE)),"",VLOOKUP(A49,[1]마라톤채점!$A$5:$L$349,6,FALSE))</f>
        <v/>
      </c>
      <c r="C49" s="13" t="str">
        <f>IF(ISERROR(VLOOKUP(A49,[1]마라톤채점!$A$5:$L$349,7,FALSE)),"",VLOOKUP(A49,[1]마라톤채점!$A$5:$L$349,7,FALSE))</f>
        <v/>
      </c>
      <c r="D49" s="14" t="str">
        <f>IF(ISERROR(VLOOKUP(A49,[1]마라톤채점!$A$5:$L$349,11,FALSE)),"",VLOOKUP(A49,[1]마라톤채점!$A$5:$L$349,11,FALSE))</f>
        <v/>
      </c>
      <c r="E49" s="15">
        <v>46</v>
      </c>
      <c r="F49" s="12" t="str">
        <f>IF(ISERROR(VLOOKUP(E49,[1]마라톤채점!$B$5:$L$349,5,FALSE)),"",VLOOKUP(E49,[1]마라톤채점!$B$5:$L$349,5,FALSE))</f>
        <v/>
      </c>
      <c r="G49" s="13" t="str">
        <f>IF(ISERROR(VLOOKUP(E49,[1]마라톤채점!$B$5:$L$349,6,FALSE)),"",VLOOKUP(E49,[1]마라톤채점!$B$5:$L$349,6,FALSE))</f>
        <v/>
      </c>
      <c r="H49" s="12" t="str">
        <f>IF(ISERROR(VLOOKUP(E49,[1]마라톤채점!$B$5:$L$349,10,FALSE)),"",VLOOKUP(E49,[1]마라톤채점!$B$5:$L$349,10,FALSE))</f>
        <v/>
      </c>
      <c r="I49" s="1"/>
      <c r="J49" s="1"/>
      <c r="K49" s="1"/>
      <c r="L49" s="1"/>
      <c r="M49" s="1"/>
      <c r="N49" s="1"/>
      <c r="O49" s="1"/>
      <c r="P49" s="1"/>
    </row>
    <row r="50" spans="1:16">
      <c r="A50" s="11">
        <v>47</v>
      </c>
      <c r="B50" s="12" t="str">
        <f>IF(ISERROR(VLOOKUP(A50,[1]마라톤채점!$A$5:$L$349,6,FALSE)),"",VLOOKUP(A50,[1]마라톤채점!$A$5:$L$349,6,FALSE))</f>
        <v/>
      </c>
      <c r="C50" s="13" t="str">
        <f>IF(ISERROR(VLOOKUP(A50,[1]마라톤채점!$A$5:$L$349,7,FALSE)),"",VLOOKUP(A50,[1]마라톤채점!$A$5:$L$349,7,FALSE))</f>
        <v/>
      </c>
      <c r="D50" s="14" t="str">
        <f>IF(ISERROR(VLOOKUP(A50,[1]마라톤채점!$A$5:$L$349,11,FALSE)),"",VLOOKUP(A50,[1]마라톤채점!$A$5:$L$349,11,FALSE))</f>
        <v/>
      </c>
      <c r="E50" s="15">
        <v>47</v>
      </c>
      <c r="F50" s="12" t="str">
        <f>IF(ISERROR(VLOOKUP(E50,[1]마라톤채점!$B$5:$L$349,5,FALSE)),"",VLOOKUP(E50,[1]마라톤채점!$B$5:$L$349,5,FALSE))</f>
        <v/>
      </c>
      <c r="G50" s="13" t="str">
        <f>IF(ISERROR(VLOOKUP(E50,[1]마라톤채점!$B$5:$L$349,6,FALSE)),"",VLOOKUP(E50,[1]마라톤채점!$B$5:$L$349,6,FALSE))</f>
        <v/>
      </c>
      <c r="H50" s="12" t="str">
        <f>IF(ISERROR(VLOOKUP(E50,[1]마라톤채점!$B$5:$L$349,10,FALSE)),"",VLOOKUP(E50,[1]마라톤채점!$B$5:$L$349,10,FALSE))</f>
        <v/>
      </c>
      <c r="I50" s="1"/>
      <c r="J50" s="1"/>
      <c r="K50" s="1"/>
      <c r="L50" s="1"/>
      <c r="M50" s="1"/>
      <c r="N50" s="1"/>
      <c r="O50" s="1"/>
      <c r="P50" s="1"/>
    </row>
    <row r="51" spans="1:16">
      <c r="A51" s="11">
        <v>48</v>
      </c>
      <c r="B51" s="12" t="str">
        <f>IF(ISERROR(VLOOKUP(A51,[1]마라톤채점!$A$5:$L$349,6,FALSE)),"",VLOOKUP(A51,[1]마라톤채점!$A$5:$L$349,6,FALSE))</f>
        <v/>
      </c>
      <c r="C51" s="13" t="str">
        <f>IF(ISERROR(VLOOKUP(A51,[1]마라톤채점!$A$5:$L$349,7,FALSE)),"",VLOOKUP(A51,[1]마라톤채점!$A$5:$L$349,7,FALSE))</f>
        <v/>
      </c>
      <c r="D51" s="14" t="str">
        <f>IF(ISERROR(VLOOKUP(A51,[1]마라톤채점!$A$5:$L$349,11,FALSE)),"",VLOOKUP(A51,[1]마라톤채점!$A$5:$L$349,11,FALSE))</f>
        <v/>
      </c>
      <c r="E51" s="15">
        <v>48</v>
      </c>
      <c r="F51" s="12" t="str">
        <f>IF(ISERROR(VLOOKUP(E51,[1]마라톤채점!$B$5:$L$349,5,FALSE)),"",VLOOKUP(E51,[1]마라톤채점!$B$5:$L$349,5,FALSE))</f>
        <v/>
      </c>
      <c r="G51" s="13" t="str">
        <f>IF(ISERROR(VLOOKUP(E51,[1]마라톤채점!$B$5:$L$349,6,FALSE)),"",VLOOKUP(E51,[1]마라톤채점!$B$5:$L$349,6,FALSE))</f>
        <v/>
      </c>
      <c r="H51" s="12" t="str">
        <f>IF(ISERROR(VLOOKUP(E51,[1]마라톤채점!$B$5:$L$349,10,FALSE)),"",VLOOKUP(E51,[1]마라톤채점!$B$5:$L$349,10,FALSE))</f>
        <v/>
      </c>
      <c r="I51" s="1"/>
      <c r="J51" s="1"/>
      <c r="K51" s="1"/>
      <c r="L51" s="1"/>
      <c r="M51" s="1"/>
      <c r="N51" s="1"/>
      <c r="O51" s="1"/>
      <c r="P51" s="1"/>
    </row>
    <row r="52" spans="1:16">
      <c r="A52" s="11">
        <v>49</v>
      </c>
      <c r="B52" s="12" t="str">
        <f>IF(ISERROR(VLOOKUP(A52,[1]마라톤채점!$A$5:$L$349,6,FALSE)),"",VLOOKUP(A52,[1]마라톤채점!$A$5:$L$349,6,FALSE))</f>
        <v/>
      </c>
      <c r="C52" s="13" t="str">
        <f>IF(ISERROR(VLOOKUP(A52,[1]마라톤채점!$A$5:$L$349,7,FALSE)),"",VLOOKUP(A52,[1]마라톤채점!$A$5:$L$349,7,FALSE))</f>
        <v/>
      </c>
      <c r="D52" s="14" t="str">
        <f>IF(ISERROR(VLOOKUP(A52,[1]마라톤채점!$A$5:$L$349,11,FALSE)),"",VLOOKUP(A52,[1]마라톤채점!$A$5:$L$349,11,FALSE))</f>
        <v/>
      </c>
      <c r="E52" s="15">
        <v>49</v>
      </c>
      <c r="F52" s="12" t="str">
        <f>IF(ISERROR(VLOOKUP(E52,[1]마라톤채점!$B$5:$L$349,5,FALSE)),"",VLOOKUP(E52,[1]마라톤채점!$B$5:$L$349,5,FALSE))</f>
        <v/>
      </c>
      <c r="G52" s="13" t="str">
        <f>IF(ISERROR(VLOOKUP(E52,[1]마라톤채점!$B$5:$L$349,6,FALSE)),"",VLOOKUP(E52,[1]마라톤채점!$B$5:$L$349,6,FALSE))</f>
        <v/>
      </c>
      <c r="H52" s="12" t="str">
        <f>IF(ISERROR(VLOOKUP(E52,[1]마라톤채점!$B$5:$L$349,10,FALSE)),"",VLOOKUP(E52,[1]마라톤채점!$B$5:$L$349,10,FALSE))</f>
        <v/>
      </c>
      <c r="I52" s="1"/>
      <c r="J52" s="1"/>
      <c r="K52" s="1"/>
      <c r="L52" s="1"/>
      <c r="M52" s="1"/>
      <c r="N52" s="1"/>
      <c r="O52" s="1"/>
      <c r="P52" s="1"/>
    </row>
    <row r="53" spans="1:16">
      <c r="A53" s="11">
        <v>50</v>
      </c>
      <c r="B53" s="12" t="str">
        <f>IF(ISERROR(VLOOKUP(A53,[1]마라톤채점!$A$5:$L$349,6,FALSE)),"",VLOOKUP(A53,[1]마라톤채점!$A$5:$L$349,6,FALSE))</f>
        <v/>
      </c>
      <c r="C53" s="13" t="str">
        <f>IF(ISERROR(VLOOKUP(A53,[1]마라톤채점!$A$5:$L$349,7,FALSE)),"",VLOOKUP(A53,[1]마라톤채점!$A$5:$L$349,7,FALSE))</f>
        <v/>
      </c>
      <c r="D53" s="14" t="str">
        <f>IF(ISERROR(VLOOKUP(A53,[1]마라톤채점!$A$5:$L$349,11,FALSE)),"",VLOOKUP(A53,[1]마라톤채점!$A$5:$L$349,11,FALSE))</f>
        <v/>
      </c>
      <c r="E53" s="15">
        <v>50</v>
      </c>
      <c r="F53" s="12" t="str">
        <f>IF(ISERROR(VLOOKUP(E53,[1]마라톤채점!$B$5:$L$349,5,FALSE)),"",VLOOKUP(E53,[1]마라톤채점!$B$5:$L$349,5,FALSE))</f>
        <v/>
      </c>
      <c r="G53" s="13" t="str">
        <f>IF(ISERROR(VLOOKUP(E53,[1]마라톤채점!$B$5:$L$349,6,FALSE)),"",VLOOKUP(E53,[1]마라톤채점!$B$5:$L$349,6,FALSE))</f>
        <v/>
      </c>
      <c r="H53" s="12" t="str">
        <f>IF(ISERROR(VLOOKUP(E53,[1]마라톤채점!$B$5:$L$349,10,FALSE)),"",VLOOKUP(E53,[1]마라톤채점!$B$5:$L$349,10,FALSE))</f>
        <v/>
      </c>
      <c r="I53" s="1"/>
      <c r="J53" s="1"/>
      <c r="K53" s="1"/>
      <c r="L53" s="1"/>
      <c r="M53" s="1"/>
      <c r="N53" s="1"/>
      <c r="O53" s="1"/>
      <c r="P53" s="1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40"/>
  <sheetViews>
    <sheetView view="pageBreakPreview" zoomScaleNormal="100" zoomScaleSheetLayoutView="100" workbookViewId="0">
      <selection activeCell="T44" sqref="T44"/>
    </sheetView>
  </sheetViews>
  <sheetFormatPr defaultRowHeight="13.5"/>
  <cols>
    <col min="1" max="1" width="4.33203125" style="30" customWidth="1"/>
    <col min="2" max="3" width="4.5546875" style="30" customWidth="1"/>
    <col min="4" max="4" width="6.77734375" style="30" customWidth="1"/>
    <col min="5" max="5" width="6.21875" style="30" customWidth="1"/>
    <col min="6" max="6" width="5.33203125" style="30" customWidth="1"/>
    <col min="7" max="7" width="4.109375" style="30" customWidth="1"/>
    <col min="8" max="8" width="4.77734375" style="30" customWidth="1"/>
    <col min="9" max="9" width="2.44140625" style="30" customWidth="1"/>
    <col min="10" max="10" width="4.33203125" style="30" customWidth="1"/>
    <col min="11" max="12" width="4.5546875" style="30" customWidth="1"/>
    <col min="13" max="13" width="6.77734375" style="30" customWidth="1"/>
    <col min="14" max="14" width="6.21875" style="30" customWidth="1"/>
    <col min="15" max="15" width="5.33203125" style="30" customWidth="1"/>
    <col min="16" max="16" width="4.109375" style="30" customWidth="1"/>
    <col min="17" max="17" width="4.77734375" style="30" customWidth="1"/>
    <col min="18" max="18" width="5" style="30" customWidth="1"/>
    <col min="19" max="16384" width="8.88671875" style="30"/>
  </cols>
  <sheetData>
    <row r="1" spans="1:18" ht="34.5" customHeight="1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29"/>
    </row>
    <row r="2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 t="s">
        <v>11</v>
      </c>
      <c r="N3" s="32"/>
      <c r="O3" s="32"/>
      <c r="P3" s="32"/>
      <c r="Q3" s="31"/>
      <c r="R3" s="31"/>
    </row>
    <row r="4" spans="1:18" ht="22.5" customHeight="1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 t="s">
        <v>13</v>
      </c>
      <c r="K4" s="32"/>
      <c r="L4" s="32"/>
      <c r="M4" s="32"/>
      <c r="N4" s="32"/>
      <c r="O4" s="32"/>
      <c r="P4" s="32"/>
      <c r="Q4" s="32"/>
      <c r="R4" s="32"/>
    </row>
    <row r="5" spans="1:18" ht="7.5" customHeight="1"/>
    <row r="6" spans="1:18" ht="31.5" customHeight="1" thickBot="1">
      <c r="A6" s="33" t="s">
        <v>14</v>
      </c>
      <c r="B6" s="72" t="s">
        <v>15</v>
      </c>
      <c r="C6" s="81"/>
      <c r="D6" s="73"/>
      <c r="E6" s="72" t="s">
        <v>16</v>
      </c>
      <c r="F6" s="81"/>
      <c r="G6" s="73"/>
      <c r="H6" s="34" t="s">
        <v>17</v>
      </c>
      <c r="I6" s="35"/>
      <c r="J6" s="33" t="s">
        <v>14</v>
      </c>
      <c r="K6" s="72" t="s">
        <v>15</v>
      </c>
      <c r="L6" s="81"/>
      <c r="M6" s="73"/>
      <c r="N6" s="72" t="s">
        <v>16</v>
      </c>
      <c r="O6" s="81"/>
      <c r="P6" s="73"/>
      <c r="Q6" s="34" t="s">
        <v>17</v>
      </c>
      <c r="R6" s="35"/>
    </row>
    <row r="7" spans="1:18" ht="31.5" customHeight="1" thickTop="1">
      <c r="A7" s="36">
        <v>1</v>
      </c>
      <c r="B7" s="66" t="str">
        <f>마라톤결과!K4</f>
        <v>한국전력공사</v>
      </c>
      <c r="C7" s="90"/>
      <c r="D7" s="67"/>
      <c r="E7" s="91">
        <f>마라톤결과!L4</f>
        <v>6.4606481481481473E-2</v>
      </c>
      <c r="F7" s="92"/>
      <c r="G7" s="93"/>
      <c r="H7" s="37"/>
      <c r="I7" s="35"/>
      <c r="J7" s="36">
        <v>1</v>
      </c>
      <c r="K7" s="74" t="str">
        <f>[1]마라톤성적발표!B15</f>
        <v>경기도청</v>
      </c>
      <c r="L7" s="95"/>
      <c r="M7" s="75"/>
      <c r="N7" s="96">
        <f>[1]마라톤성적발표!C15</f>
        <v>7.7430555555555558E-2</v>
      </c>
      <c r="O7" s="97"/>
      <c r="P7" s="98"/>
      <c r="Q7" s="37"/>
      <c r="R7" s="38"/>
    </row>
    <row r="8" spans="1:18" ht="31.5" customHeight="1">
      <c r="A8" s="39">
        <v>2</v>
      </c>
      <c r="B8" s="66" t="str">
        <f>마라톤결과!K5</f>
        <v>청주시청</v>
      </c>
      <c r="C8" s="90"/>
      <c r="D8" s="67"/>
      <c r="E8" s="91">
        <f>마라톤결과!L5</f>
        <v>6.6608796296296291E-2</v>
      </c>
      <c r="F8" s="92"/>
      <c r="G8" s="93"/>
      <c r="H8" s="40"/>
      <c r="I8" s="35"/>
      <c r="J8" s="39">
        <v>2</v>
      </c>
      <c r="K8" s="66" t="str">
        <f>[1]마라톤성적발표!B16</f>
        <v>SH공사</v>
      </c>
      <c r="L8" s="90"/>
      <c r="M8" s="67"/>
      <c r="N8" s="91">
        <f>[1]마라톤성적발표!C16</f>
        <v>8.0127314814814818E-2</v>
      </c>
      <c r="O8" s="92"/>
      <c r="P8" s="93"/>
      <c r="Q8" s="40"/>
      <c r="R8" s="38"/>
    </row>
    <row r="9" spans="1:18" ht="31.5" customHeight="1">
      <c r="A9" s="39">
        <v>3</v>
      </c>
      <c r="B9" s="66" t="str">
        <f>[1]마라톤성적발표!B8</f>
        <v>구미시청</v>
      </c>
      <c r="C9" s="90"/>
      <c r="D9" s="67"/>
      <c r="E9" s="91">
        <f>[1]마라톤성적발표!C8</f>
        <v>6.6701388888888893E-2</v>
      </c>
      <c r="F9" s="92"/>
      <c r="G9" s="93"/>
      <c r="H9" s="40"/>
      <c r="I9" s="35"/>
      <c r="J9" s="39">
        <v>3</v>
      </c>
      <c r="K9" s="66" t="str">
        <f>[1]마라톤성적발표!B17</f>
        <v>부천시청</v>
      </c>
      <c r="L9" s="90"/>
      <c r="M9" s="67"/>
      <c r="N9" s="91">
        <f>[1]마라톤성적발표!C17</f>
        <v>8.0173611111111098E-2</v>
      </c>
      <c r="O9" s="92"/>
      <c r="P9" s="93"/>
      <c r="Q9" s="40"/>
      <c r="R9" s="38"/>
    </row>
    <row r="10" spans="1:18" ht="31.5" customHeight="1">
      <c r="A10" s="39">
        <v>4</v>
      </c>
      <c r="B10" s="66" t="str">
        <f>[1]마라톤성적발표!B9</f>
        <v>포항시청</v>
      </c>
      <c r="C10" s="90"/>
      <c r="D10" s="67"/>
      <c r="E10" s="91">
        <f>[1]마라톤성적발표!C9</f>
        <v>7.0381944444444441E-2</v>
      </c>
      <c r="F10" s="92"/>
      <c r="G10" s="93"/>
      <c r="H10" s="40"/>
      <c r="I10" s="35"/>
      <c r="J10" s="39">
        <v>4</v>
      </c>
      <c r="K10" s="66"/>
      <c r="L10" s="90"/>
      <c r="M10" s="67"/>
      <c r="N10" s="91"/>
      <c r="O10" s="92"/>
      <c r="P10" s="93"/>
      <c r="Q10" s="40"/>
      <c r="R10" s="38"/>
    </row>
    <row r="11" spans="1:18" ht="31.5" customHeight="1">
      <c r="A11" s="39">
        <v>5</v>
      </c>
      <c r="B11" s="66" t="str">
        <f>[1]마라톤성적발표!B10</f>
        <v>남양주시청</v>
      </c>
      <c r="C11" s="90"/>
      <c r="D11" s="67"/>
      <c r="E11" s="91">
        <f>[1]마라톤성적발표!C10</f>
        <v>7.1006944444444442E-2</v>
      </c>
      <c r="F11" s="92"/>
      <c r="G11" s="93"/>
      <c r="H11" s="40"/>
      <c r="I11" s="35"/>
      <c r="J11" s="39">
        <v>5</v>
      </c>
      <c r="K11" s="66" t="str">
        <f>[1]마라톤성적발표!B19</f>
        <v/>
      </c>
      <c r="L11" s="90"/>
      <c r="M11" s="67"/>
      <c r="N11" s="91" t="str">
        <f>[1]마라톤성적발표!C19</f>
        <v/>
      </c>
      <c r="O11" s="92"/>
      <c r="P11" s="93"/>
      <c r="Q11" s="40"/>
      <c r="R11" s="38"/>
    </row>
    <row r="12" spans="1:18" ht="31.5" customHeight="1">
      <c r="A12" s="41">
        <v>6</v>
      </c>
      <c r="B12" s="88" t="str">
        <f>[1]마라톤성적발표!B11</f>
        <v>삼성전자</v>
      </c>
      <c r="C12" s="88"/>
      <c r="D12" s="88"/>
      <c r="E12" s="89">
        <f>[1]마라톤성적발표!C11</f>
        <v>7.5856481481481483E-2</v>
      </c>
      <c r="F12" s="89"/>
      <c r="G12" s="89"/>
      <c r="H12" s="42"/>
      <c r="I12" s="35"/>
      <c r="J12" s="41">
        <v>6</v>
      </c>
      <c r="K12" s="88" t="str">
        <f>[1]마라톤성적발표!B20</f>
        <v/>
      </c>
      <c r="L12" s="88"/>
      <c r="M12" s="88"/>
      <c r="N12" s="89" t="str">
        <f>[1]마라톤성적발표!C20</f>
        <v/>
      </c>
      <c r="O12" s="89"/>
      <c r="P12" s="89"/>
      <c r="Q12" s="42"/>
      <c r="R12" s="38"/>
    </row>
    <row r="13" spans="1:18" ht="17.25" customHeight="1"/>
    <row r="14" spans="1:18" ht="17.25" customHeight="1">
      <c r="R14" s="43"/>
    </row>
    <row r="15" spans="1:18" ht="18.75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 t="s">
        <v>19</v>
      </c>
      <c r="K15" s="32"/>
      <c r="L15" s="32"/>
      <c r="M15" s="32"/>
      <c r="N15" s="32"/>
      <c r="O15" s="32"/>
      <c r="P15" s="32"/>
      <c r="Q15" s="32"/>
      <c r="R15" s="32"/>
    </row>
    <row r="16" spans="1:18" ht="9" customHeight="1"/>
    <row r="17" spans="1:18" ht="31.5" customHeight="1" thickBot="1">
      <c r="A17" s="44" t="s">
        <v>20</v>
      </c>
      <c r="B17" s="72" t="s">
        <v>21</v>
      </c>
      <c r="C17" s="73"/>
      <c r="D17" s="72" t="s">
        <v>22</v>
      </c>
      <c r="E17" s="73"/>
      <c r="F17" s="72" t="s">
        <v>23</v>
      </c>
      <c r="G17" s="73"/>
      <c r="H17" s="45" t="s">
        <v>24</v>
      </c>
      <c r="I17" s="35"/>
      <c r="J17" s="44" t="s">
        <v>20</v>
      </c>
      <c r="K17" s="72" t="s">
        <v>21</v>
      </c>
      <c r="L17" s="73"/>
      <c r="M17" s="72" t="s">
        <v>22</v>
      </c>
      <c r="N17" s="73"/>
      <c r="O17" s="72" t="s">
        <v>23</v>
      </c>
      <c r="P17" s="73"/>
      <c r="Q17" s="45" t="s">
        <v>24</v>
      </c>
      <c r="R17" s="35"/>
    </row>
    <row r="18" spans="1:18" ht="31.5" customHeight="1" thickTop="1">
      <c r="A18" s="46">
        <v>1</v>
      </c>
      <c r="B18" s="74" t="str">
        <f>[1]마라톤성적발표!B24</f>
        <v>심종섭</v>
      </c>
      <c r="C18" s="75"/>
      <c r="D18" s="76" t="str">
        <f>[1]마라톤성적발표!C24</f>
        <v>한국전력공사</v>
      </c>
      <c r="E18" s="77"/>
      <c r="F18" s="78">
        <f>[1]마라톤성적발표!D24</f>
        <v>2.1180555555555553E-2</v>
      </c>
      <c r="G18" s="79"/>
      <c r="H18" s="47"/>
      <c r="I18" s="35"/>
      <c r="J18" s="46">
        <v>1</v>
      </c>
      <c r="K18" s="74" t="str">
        <f>[1]마라톤성적발표!B33</f>
        <v>임은하</v>
      </c>
      <c r="L18" s="75"/>
      <c r="M18" s="76" t="str">
        <f>[1]마라톤성적발표!C33</f>
        <v>청주시청(여)</v>
      </c>
      <c r="N18" s="77"/>
      <c r="O18" s="78">
        <f>[1]마라톤성적발표!D33</f>
        <v>2.4814814814814817E-2</v>
      </c>
      <c r="P18" s="79"/>
      <c r="Q18" s="47"/>
      <c r="R18" s="38"/>
    </row>
    <row r="19" spans="1:18" ht="31.5" customHeight="1">
      <c r="A19" s="39">
        <v>2</v>
      </c>
      <c r="B19" s="66" t="str">
        <f>[1]마라톤성적발표!B25</f>
        <v>김학수 </v>
      </c>
      <c r="C19" s="67"/>
      <c r="D19" s="68" t="str">
        <f>[1]마라톤성적발표!C25</f>
        <v>코오롱</v>
      </c>
      <c r="E19" s="69"/>
      <c r="F19" s="70">
        <f>[1]마라톤성적발표!D25</f>
        <v>2.1284722222222222E-2</v>
      </c>
      <c r="G19" s="71"/>
      <c r="H19" s="40"/>
      <c r="I19" s="35"/>
      <c r="J19" s="39">
        <v>2</v>
      </c>
      <c r="K19" s="66" t="str">
        <f>[1]마라톤성적발표!B34</f>
        <v>강은서</v>
      </c>
      <c r="L19" s="67"/>
      <c r="M19" s="68" t="str">
        <f>[1]마라톤성적발표!C34</f>
        <v>부천시청</v>
      </c>
      <c r="N19" s="69"/>
      <c r="O19" s="70">
        <f>[1]마라톤성적발표!D34</f>
        <v>2.5196759259259256E-2</v>
      </c>
      <c r="P19" s="71"/>
      <c r="Q19" s="40"/>
      <c r="R19" s="38"/>
    </row>
    <row r="20" spans="1:18" ht="31.5" customHeight="1">
      <c r="A20" s="39">
        <v>3</v>
      </c>
      <c r="B20" s="66" t="str">
        <f>[1]마라톤성적발표!B26</f>
        <v>권영솔</v>
      </c>
      <c r="C20" s="67"/>
      <c r="D20" s="68" t="str">
        <f>[1]마라톤성적발표!C26</f>
        <v>구미시청</v>
      </c>
      <c r="E20" s="69"/>
      <c r="F20" s="70">
        <f>[1]마라톤성적발표!D26</f>
        <v>2.1377314814814818E-2</v>
      </c>
      <c r="G20" s="71"/>
      <c r="H20" s="40"/>
      <c r="I20" s="35"/>
      <c r="J20" s="39">
        <v>3</v>
      </c>
      <c r="K20" s="66" t="str">
        <f>[1]마라톤성적발표!B35</f>
        <v>임예진</v>
      </c>
      <c r="L20" s="67"/>
      <c r="M20" s="68" t="str">
        <f>[1]마라톤성적발표!C35</f>
        <v>경기도청</v>
      </c>
      <c r="N20" s="69"/>
      <c r="O20" s="70">
        <f>[1]마라톤성적발표!D35</f>
        <v>2.5231481481481483E-2</v>
      </c>
      <c r="P20" s="71"/>
      <c r="Q20" s="40"/>
      <c r="R20" s="38"/>
    </row>
    <row r="21" spans="1:18" ht="31.5" customHeight="1">
      <c r="A21" s="39">
        <v>4</v>
      </c>
      <c r="B21" s="66" t="str">
        <f>[1]마라톤성적발표!B27</f>
        <v>배성민</v>
      </c>
      <c r="C21" s="67"/>
      <c r="D21" s="68" t="str">
        <f>[1]마라톤성적발표!C27</f>
        <v>남양주시청</v>
      </c>
      <c r="E21" s="69"/>
      <c r="F21" s="70">
        <f>[1]마라톤성적발표!D27</f>
        <v>2.1412037037037035E-2</v>
      </c>
      <c r="G21" s="71"/>
      <c r="H21" s="40"/>
      <c r="I21" s="35"/>
      <c r="J21" s="39">
        <v>4</v>
      </c>
      <c r="K21" s="66" t="str">
        <f>[1]마라톤성적발표!B36</f>
        <v>손유나</v>
      </c>
      <c r="L21" s="67"/>
      <c r="M21" s="68" t="str">
        <f>[1]마라톤성적발표!C36</f>
        <v>부천시청</v>
      </c>
      <c r="N21" s="69"/>
      <c r="O21" s="70">
        <f>[1]마라톤성적발표!D36</f>
        <v>2.5335648148148149E-2</v>
      </c>
      <c r="P21" s="71"/>
      <c r="Q21" s="40"/>
      <c r="R21" s="38"/>
    </row>
    <row r="22" spans="1:18" ht="31.5" customHeight="1">
      <c r="A22" s="39">
        <v>5</v>
      </c>
      <c r="B22" s="66" t="str">
        <f>[1]마라톤성적발표!B28</f>
        <v>최병수</v>
      </c>
      <c r="C22" s="67"/>
      <c r="D22" s="68" t="str">
        <f>[1]마라톤성적발표!C28</f>
        <v>청주시청</v>
      </c>
      <c r="E22" s="69"/>
      <c r="F22" s="70">
        <f>[1]마라톤성적발표!D28</f>
        <v>2.1539351851851851E-2</v>
      </c>
      <c r="G22" s="71"/>
      <c r="H22" s="40"/>
      <c r="I22" s="35"/>
      <c r="J22" s="39">
        <v>5</v>
      </c>
      <c r="K22" s="66" t="str">
        <f>[1]마라톤성적발표!B37</f>
        <v>정현지</v>
      </c>
      <c r="L22" s="67"/>
      <c r="M22" s="68" t="str">
        <f>[1]마라톤성적발표!C37</f>
        <v>경기도청</v>
      </c>
      <c r="N22" s="69"/>
      <c r="O22" s="70">
        <f>[1]마라톤성적발표!D37</f>
        <v>2.5821759259259256E-2</v>
      </c>
      <c r="P22" s="71"/>
      <c r="Q22" s="40"/>
      <c r="R22" s="38"/>
    </row>
    <row r="23" spans="1:18" ht="31.5" customHeight="1">
      <c r="A23" s="41">
        <v>6</v>
      </c>
      <c r="B23" s="60" t="str">
        <f>[1]마라톤성적발표!B29</f>
        <v>김재훈</v>
      </c>
      <c r="C23" s="61"/>
      <c r="D23" s="62" t="str">
        <f>[1]마라톤성적발표!C29</f>
        <v>한국전력공사</v>
      </c>
      <c r="E23" s="63"/>
      <c r="F23" s="64">
        <f>[1]마라톤성적발표!D29</f>
        <v>2.1574074074074075E-2</v>
      </c>
      <c r="G23" s="65"/>
      <c r="H23" s="42"/>
      <c r="I23" s="35"/>
      <c r="J23" s="41">
        <v>6</v>
      </c>
      <c r="K23" s="60" t="str">
        <f>[1]마라톤성적발표!B38</f>
        <v>노유연</v>
      </c>
      <c r="L23" s="61"/>
      <c r="M23" s="62" t="str">
        <f>[1]마라톤성적발표!C38</f>
        <v>SH공사</v>
      </c>
      <c r="N23" s="63"/>
      <c r="O23" s="64">
        <f>[1]마라톤성적발표!D38</f>
        <v>2.6087962962962966E-2</v>
      </c>
      <c r="P23" s="65"/>
      <c r="Q23" s="42"/>
      <c r="R23" s="38"/>
    </row>
    <row r="26" spans="1:18" ht="18.75">
      <c r="A26" s="32" t="s">
        <v>25</v>
      </c>
      <c r="B26" s="32"/>
      <c r="C26" s="32"/>
      <c r="D26" s="32"/>
      <c r="E26" s="32"/>
      <c r="F26" s="32"/>
      <c r="G26" s="32"/>
      <c r="H26" s="32"/>
      <c r="I26" s="32"/>
      <c r="J26" s="32" t="s">
        <v>26</v>
      </c>
      <c r="K26" s="32"/>
      <c r="L26" s="32"/>
      <c r="M26" s="32"/>
      <c r="N26" s="32"/>
      <c r="O26" s="32"/>
      <c r="P26" s="32"/>
      <c r="Q26" s="32"/>
      <c r="R26" s="32"/>
    </row>
    <row r="27" spans="1:18" ht="6" customHeight="1"/>
    <row r="28" spans="1:18" ht="28.5" customHeight="1" thickBot="1">
      <c r="A28" s="80" t="s">
        <v>27</v>
      </c>
      <c r="B28" s="81"/>
      <c r="C28" s="81"/>
      <c r="D28" s="73"/>
      <c r="E28" s="72" t="s">
        <v>22</v>
      </c>
      <c r="F28" s="81"/>
      <c r="G28" s="81"/>
      <c r="H28" s="82"/>
      <c r="I28" s="35"/>
      <c r="J28" s="80" t="s">
        <v>27</v>
      </c>
      <c r="K28" s="81"/>
      <c r="L28" s="81"/>
      <c r="M28" s="73"/>
      <c r="N28" s="72" t="s">
        <v>22</v>
      </c>
      <c r="O28" s="81"/>
      <c r="P28" s="81"/>
      <c r="Q28" s="82"/>
      <c r="R28" s="35"/>
    </row>
    <row r="29" spans="1:18" ht="34.5" customHeight="1" thickTop="1">
      <c r="A29" s="83" t="s">
        <v>28</v>
      </c>
      <c r="B29" s="84"/>
      <c r="C29" s="84"/>
      <c r="D29" s="85"/>
      <c r="E29" s="86" t="s">
        <v>29</v>
      </c>
      <c r="F29" s="84"/>
      <c r="G29" s="84"/>
      <c r="H29" s="87"/>
      <c r="I29" s="35"/>
      <c r="J29" s="83" t="s">
        <v>30</v>
      </c>
      <c r="K29" s="84"/>
      <c r="L29" s="84"/>
      <c r="M29" s="85"/>
      <c r="N29" s="86" t="s">
        <v>31</v>
      </c>
      <c r="O29" s="84"/>
      <c r="P29" s="84"/>
      <c r="Q29" s="87"/>
      <c r="R29" s="48"/>
    </row>
    <row r="34" spans="1:8" ht="15" thickBot="1">
      <c r="A34" s="44" t="s">
        <v>20</v>
      </c>
      <c r="B34" s="72" t="s">
        <v>21</v>
      </c>
      <c r="C34" s="73"/>
      <c r="D34" s="72" t="s">
        <v>22</v>
      </c>
      <c r="E34" s="73"/>
      <c r="F34" s="72" t="s">
        <v>23</v>
      </c>
      <c r="G34" s="73"/>
      <c r="H34" s="45" t="s">
        <v>24</v>
      </c>
    </row>
    <row r="35" spans="1:8" ht="15" thickTop="1">
      <c r="A35" s="46">
        <v>1</v>
      </c>
      <c r="B35" s="74" t="s">
        <v>32</v>
      </c>
      <c r="C35" s="75"/>
      <c r="D35" s="76" t="s">
        <v>33</v>
      </c>
      <c r="E35" s="77"/>
      <c r="F35" s="78">
        <v>4.7430555555555559E-2</v>
      </c>
      <c r="G35" s="79"/>
      <c r="H35" s="47"/>
    </row>
    <row r="36" spans="1:8" ht="14.25">
      <c r="A36" s="39">
        <v>2</v>
      </c>
      <c r="B36" s="66" t="s">
        <v>34</v>
      </c>
      <c r="C36" s="67"/>
      <c r="D36" s="68" t="s">
        <v>29</v>
      </c>
      <c r="E36" s="69"/>
      <c r="F36" s="70">
        <v>4.7766203703703707E-2</v>
      </c>
      <c r="G36" s="71"/>
      <c r="H36" s="40"/>
    </row>
    <row r="37" spans="1:8" ht="14.25">
      <c r="A37" s="39">
        <v>3</v>
      </c>
      <c r="B37" s="66" t="s">
        <v>35</v>
      </c>
      <c r="C37" s="67"/>
      <c r="D37" s="68" t="s">
        <v>36</v>
      </c>
      <c r="E37" s="69"/>
      <c r="F37" s="70">
        <v>4.7997685185185185E-2</v>
      </c>
      <c r="G37" s="71"/>
      <c r="H37" s="40"/>
    </row>
    <row r="38" spans="1:8" ht="14.25">
      <c r="A38" s="39">
        <v>4</v>
      </c>
      <c r="B38" s="66" t="s">
        <v>37</v>
      </c>
      <c r="C38" s="67"/>
      <c r="D38" s="68" t="s">
        <v>29</v>
      </c>
      <c r="E38" s="69"/>
      <c r="F38" s="70">
        <v>4.8067129629629633E-2</v>
      </c>
      <c r="G38" s="71"/>
      <c r="H38" s="40"/>
    </row>
    <row r="39" spans="1:8" ht="14.25">
      <c r="A39" s="39">
        <v>5</v>
      </c>
      <c r="B39" s="66" t="s">
        <v>38</v>
      </c>
      <c r="C39" s="67"/>
      <c r="D39" s="68" t="s">
        <v>33</v>
      </c>
      <c r="E39" s="69"/>
      <c r="F39" s="70">
        <v>4.8148148148148141E-2</v>
      </c>
      <c r="G39" s="71"/>
      <c r="H39" s="40"/>
    </row>
    <row r="40" spans="1:8" ht="14.25">
      <c r="A40" s="41">
        <v>6</v>
      </c>
      <c r="B40" s="60" t="s">
        <v>39</v>
      </c>
      <c r="C40" s="61"/>
      <c r="D40" s="62" t="s">
        <v>40</v>
      </c>
      <c r="E40" s="63"/>
      <c r="F40" s="64">
        <v>4.8182870370370369E-2</v>
      </c>
      <c r="G40" s="65"/>
      <c r="H40" s="42"/>
    </row>
  </sheetData>
  <mergeCells count="100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</mergeCells>
  <phoneticPr fontId="3" type="noConversion"/>
  <pageMargins left="0.37" right="0.32" top="0.66" bottom="0.77" header="0.47" footer="0.5"/>
  <pageSetup paperSize="9" orientation="portrait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마라톤결과</vt:lpstr>
      <vt:lpstr>제주</vt:lpstr>
      <vt:lpstr>마라톤결과!Print_Area</vt:lpstr>
      <vt:lpstr>제주!Print_Area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KBAF</dc:creator>
  <cp:lastModifiedBy>KBAF</cp:lastModifiedBy>
  <dcterms:created xsi:type="dcterms:W3CDTF">2016-01-14T06:59:18Z</dcterms:created>
  <dcterms:modified xsi:type="dcterms:W3CDTF">2016-01-14T07:01:24Z</dcterms:modified>
</cp:coreProperties>
</file>